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65" windowWidth="19440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27" i="1" l="1"/>
  <c r="E425" i="1"/>
  <c r="E427" i="1" s="1"/>
  <c r="D425" i="1"/>
  <c r="C425" i="1"/>
  <c r="C427" i="1" s="1"/>
  <c r="E423" i="1"/>
  <c r="E422" i="1"/>
  <c r="D422" i="1"/>
  <c r="C422" i="1"/>
  <c r="E408" i="1"/>
  <c r="D408" i="1"/>
  <c r="C408" i="1"/>
  <c r="E400" i="1"/>
  <c r="D400" i="1"/>
  <c r="D411" i="1" s="1"/>
  <c r="D413" i="1" s="1"/>
  <c r="C400" i="1"/>
  <c r="E398" i="1"/>
  <c r="D398" i="1"/>
  <c r="C398" i="1"/>
  <c r="E385" i="1"/>
  <c r="D385" i="1"/>
  <c r="C385" i="1"/>
  <c r="E374" i="1"/>
  <c r="E421" i="1" s="1"/>
  <c r="D374" i="1"/>
  <c r="D421" i="1" s="1"/>
  <c r="C374" i="1"/>
  <c r="C421" i="1" s="1"/>
  <c r="C363" i="1"/>
  <c r="E356" i="1"/>
  <c r="E405" i="1" s="1"/>
  <c r="D356" i="1"/>
  <c r="D405" i="1" s="1"/>
  <c r="C356" i="1"/>
  <c r="C405" i="1" s="1"/>
  <c r="E338" i="1"/>
  <c r="D338" i="1"/>
  <c r="C338" i="1"/>
  <c r="E323" i="1"/>
  <c r="D323" i="1"/>
  <c r="C323" i="1"/>
  <c r="E317" i="1"/>
  <c r="D317" i="1"/>
  <c r="C317" i="1"/>
  <c r="E311" i="1"/>
  <c r="D311" i="1"/>
  <c r="C311" i="1"/>
  <c r="E305" i="1"/>
  <c r="D305" i="1"/>
  <c r="C305" i="1"/>
  <c r="E299" i="1"/>
  <c r="D299" i="1"/>
  <c r="C299" i="1"/>
  <c r="E294" i="1"/>
  <c r="D294" i="1"/>
  <c r="C294" i="1"/>
  <c r="E277" i="1"/>
  <c r="E397" i="1" s="1"/>
  <c r="D277" i="1"/>
  <c r="D397" i="1" s="1"/>
  <c r="C277" i="1"/>
  <c r="C397" i="1" s="1"/>
  <c r="E226" i="1"/>
  <c r="D226" i="1"/>
  <c r="C226" i="1"/>
  <c r="E221" i="1"/>
  <c r="D221" i="1"/>
  <c r="C221" i="1"/>
  <c r="E215" i="1"/>
  <c r="D215" i="1"/>
  <c r="C215" i="1"/>
  <c r="E199" i="1"/>
  <c r="D199" i="1"/>
  <c r="C199" i="1"/>
  <c r="E192" i="1"/>
  <c r="D192" i="1"/>
  <c r="C192" i="1"/>
  <c r="E187" i="1"/>
  <c r="D187" i="1"/>
  <c r="C187" i="1"/>
  <c r="C201" i="1" s="1"/>
  <c r="E176" i="1"/>
  <c r="D176" i="1"/>
  <c r="C176" i="1"/>
  <c r="E171" i="1"/>
  <c r="D171" i="1"/>
  <c r="C171" i="1"/>
  <c r="E165" i="1"/>
  <c r="D165" i="1"/>
  <c r="C165" i="1"/>
  <c r="E160" i="1"/>
  <c r="D160" i="1"/>
  <c r="C160" i="1"/>
  <c r="E155" i="1"/>
  <c r="D155" i="1"/>
  <c r="C155" i="1"/>
  <c r="E143" i="1"/>
  <c r="D143" i="1"/>
  <c r="C143" i="1"/>
  <c r="E138" i="1"/>
  <c r="D138" i="1"/>
  <c r="C138" i="1"/>
  <c r="E133" i="1"/>
  <c r="D133" i="1"/>
  <c r="C133" i="1"/>
  <c r="C145" i="1" s="1"/>
  <c r="E124" i="1"/>
  <c r="D124" i="1"/>
  <c r="C124" i="1"/>
  <c r="E115" i="1"/>
  <c r="D115" i="1"/>
  <c r="C115" i="1"/>
  <c r="E109" i="1"/>
  <c r="D109" i="1"/>
  <c r="C109" i="1"/>
  <c r="E104" i="1"/>
  <c r="D104" i="1"/>
  <c r="C104" i="1"/>
  <c r="C117" i="1" s="1"/>
  <c r="E93" i="1"/>
  <c r="D93" i="1"/>
  <c r="C93" i="1"/>
  <c r="E86" i="1"/>
  <c r="D86" i="1"/>
  <c r="C86" i="1"/>
  <c r="E81" i="1"/>
  <c r="D81" i="1"/>
  <c r="C81" i="1"/>
  <c r="E72" i="1"/>
  <c r="D72" i="1"/>
  <c r="C72" i="1"/>
  <c r="E67" i="1"/>
  <c r="D67" i="1"/>
  <c r="C67" i="1"/>
  <c r="E60" i="1"/>
  <c r="D60" i="1"/>
  <c r="C60" i="1"/>
  <c r="E55" i="1"/>
  <c r="D55" i="1"/>
  <c r="C55" i="1"/>
  <c r="E50" i="1"/>
  <c r="D50" i="1"/>
  <c r="C50" i="1"/>
  <c r="E45" i="1"/>
  <c r="D45" i="1"/>
  <c r="C45" i="1"/>
  <c r="E37" i="1"/>
  <c r="D37" i="1"/>
  <c r="C37" i="1"/>
  <c r="E32" i="1"/>
  <c r="D32" i="1"/>
  <c r="C32" i="1"/>
  <c r="E22" i="1"/>
  <c r="D22" i="1"/>
  <c r="C22" i="1"/>
  <c r="E8" i="1"/>
  <c r="D8" i="1"/>
  <c r="C8" i="1"/>
  <c r="C95" i="1" l="1"/>
  <c r="C229" i="1" s="1"/>
  <c r="C396" i="1" s="1"/>
  <c r="D117" i="1"/>
  <c r="D145" i="1"/>
  <c r="C178" i="1"/>
  <c r="D201" i="1"/>
  <c r="C345" i="1"/>
  <c r="C404" i="1" s="1"/>
  <c r="E411" i="1"/>
  <c r="E413" i="1" s="1"/>
  <c r="E415" i="1" s="1"/>
  <c r="D95" i="1"/>
  <c r="E117" i="1"/>
  <c r="E145" i="1"/>
  <c r="D178" i="1"/>
  <c r="D345" i="1"/>
  <c r="D404" i="1" s="1"/>
  <c r="E95" i="1"/>
  <c r="E178" i="1"/>
  <c r="E345" i="1"/>
  <c r="E404" i="1" s="1"/>
  <c r="C411" i="1"/>
  <c r="C413" i="1" s="1"/>
  <c r="E429" i="1"/>
  <c r="E201" i="1"/>
  <c r="E363" i="1"/>
  <c r="E229" i="1"/>
  <c r="E396" i="1" s="1"/>
  <c r="C283" i="1"/>
  <c r="E283" i="1"/>
  <c r="D283" i="1"/>
  <c r="D363" i="1"/>
  <c r="D229" i="1" l="1"/>
  <c r="D396" i="1" s="1"/>
</calcChain>
</file>

<file path=xl/sharedStrings.xml><?xml version="1.0" encoding="utf-8"?>
<sst xmlns="http://schemas.openxmlformats.org/spreadsheetml/2006/main" count="404" uniqueCount="293">
  <si>
    <t>Accounts</t>
  </si>
  <si>
    <t>Code</t>
  </si>
  <si>
    <t>General Government Support</t>
  </si>
  <si>
    <t>Town Board</t>
  </si>
  <si>
    <t>personnel services</t>
  </si>
  <si>
    <t>A1010.1</t>
  </si>
  <si>
    <t>contractual</t>
  </si>
  <si>
    <t>A1010.4</t>
  </si>
  <si>
    <t>Total</t>
  </si>
  <si>
    <t>Justices</t>
  </si>
  <si>
    <t>A1110.1</t>
  </si>
  <si>
    <t xml:space="preserve"> Justice</t>
  </si>
  <si>
    <t>Justice</t>
  </si>
  <si>
    <t>Court Clerk</t>
  </si>
  <si>
    <t>Equipment</t>
  </si>
  <si>
    <t>A1110.21</t>
  </si>
  <si>
    <t>JCAP Grant Equip</t>
  </si>
  <si>
    <t>A1110.22</t>
  </si>
  <si>
    <t>Contractual</t>
  </si>
  <si>
    <t>A1110.4</t>
  </si>
  <si>
    <t>Conferences and Mileage</t>
  </si>
  <si>
    <t>A1110.410</t>
  </si>
  <si>
    <t>Dues and Publications</t>
  </si>
  <si>
    <t>A1110.420</t>
  </si>
  <si>
    <t>Supervisor</t>
  </si>
  <si>
    <t>A1220.11</t>
  </si>
  <si>
    <t>personnel services (Bookkeeper)</t>
  </si>
  <si>
    <t>A1220.12</t>
  </si>
  <si>
    <t>personnel services (Deputy Supervisor)</t>
  </si>
  <si>
    <t>A1220.13</t>
  </si>
  <si>
    <t>A1220.2</t>
  </si>
  <si>
    <t>A1220.41</t>
  </si>
  <si>
    <t>Contractual (Bookkeeper)</t>
  </si>
  <si>
    <t>A1220.42</t>
  </si>
  <si>
    <t>Tax Collector</t>
  </si>
  <si>
    <t>A1330.4</t>
  </si>
  <si>
    <t>Town Clerk</t>
  </si>
  <si>
    <t>personnel services (clerk)</t>
  </si>
  <si>
    <t>A1410.11</t>
  </si>
  <si>
    <t>personnel services (Deputy clerk)</t>
  </si>
  <si>
    <t>A1410.12</t>
  </si>
  <si>
    <t>equipment</t>
  </si>
  <si>
    <t>A1410.2</t>
  </si>
  <si>
    <t>A1410.4</t>
  </si>
  <si>
    <t>Attorney</t>
  </si>
  <si>
    <t>A1420.4</t>
  </si>
  <si>
    <t>Personnel</t>
  </si>
  <si>
    <t>A1430.4</t>
  </si>
  <si>
    <t>Elections</t>
  </si>
  <si>
    <t>A1450.4</t>
  </si>
  <si>
    <t>Records Management</t>
  </si>
  <si>
    <t>Personnel Services</t>
  </si>
  <si>
    <t>A1460.1</t>
  </si>
  <si>
    <t>A1460.2</t>
  </si>
  <si>
    <t xml:space="preserve">A1460.4 </t>
  </si>
  <si>
    <t>Public Information</t>
  </si>
  <si>
    <t>A1480.4</t>
  </si>
  <si>
    <t>Buildings</t>
  </si>
  <si>
    <t>A1620.1</t>
  </si>
  <si>
    <t>A1620.2</t>
  </si>
  <si>
    <t>A1620.4</t>
  </si>
  <si>
    <t>A1620.41</t>
  </si>
  <si>
    <t>Total Buildings</t>
  </si>
  <si>
    <t>Central Printing and Mailing</t>
  </si>
  <si>
    <t>A1670.2</t>
  </si>
  <si>
    <t>A1670.4</t>
  </si>
  <si>
    <t>Special Items</t>
  </si>
  <si>
    <t>unallocated Insurance</t>
  </si>
  <si>
    <t>A1910.4</t>
  </si>
  <si>
    <t>municipal dues</t>
  </si>
  <si>
    <t>A1920.4</t>
  </si>
  <si>
    <t>contingent acct.</t>
  </si>
  <si>
    <t>A1990.4</t>
  </si>
  <si>
    <t>Total General Government Support</t>
  </si>
  <si>
    <t>Public Safety</t>
  </si>
  <si>
    <t>Administration</t>
  </si>
  <si>
    <t>A3010.1</t>
  </si>
  <si>
    <t>A3010.2</t>
  </si>
  <si>
    <t>A3010.4</t>
  </si>
  <si>
    <t>Traffic Control</t>
  </si>
  <si>
    <t>A3310.4</t>
  </si>
  <si>
    <t>Control of Dogs</t>
  </si>
  <si>
    <t>A3510.1</t>
  </si>
  <si>
    <t>A3510.4</t>
  </si>
  <si>
    <t>Total Public Safety</t>
  </si>
  <si>
    <t>Health</t>
  </si>
  <si>
    <t>Other Public Health-Emerg House Numbering</t>
  </si>
  <si>
    <t>A4189.4</t>
  </si>
  <si>
    <t>Transportation</t>
  </si>
  <si>
    <t>Supt. Of Highways</t>
  </si>
  <si>
    <t>A5010.1</t>
  </si>
  <si>
    <t>A5010.2</t>
  </si>
  <si>
    <t>A5010.4</t>
  </si>
  <si>
    <t>Garage</t>
  </si>
  <si>
    <t>A5132.4</t>
  </si>
  <si>
    <t>Street Lighting</t>
  </si>
  <si>
    <t>A5182.4</t>
  </si>
  <si>
    <t>Total Transportation</t>
  </si>
  <si>
    <t>Culture Recreation</t>
  </si>
  <si>
    <t>Youth Program</t>
  </si>
  <si>
    <t>A7310.4</t>
  </si>
  <si>
    <t>Joint Youth Project</t>
  </si>
  <si>
    <t>A7320.4</t>
  </si>
  <si>
    <t>Historian</t>
  </si>
  <si>
    <t>A7510.4</t>
  </si>
  <si>
    <t>Celebrations</t>
  </si>
  <si>
    <t>personnel</t>
  </si>
  <si>
    <t>A7550.1</t>
  </si>
  <si>
    <t>A7550.4</t>
  </si>
  <si>
    <t>Adult Recreation</t>
  </si>
  <si>
    <t>A7620.4</t>
  </si>
  <si>
    <t>Total Culture Recreation</t>
  </si>
  <si>
    <t>Home Community Services</t>
  </si>
  <si>
    <t>Planning</t>
  </si>
  <si>
    <t>contractual - escrow account</t>
  </si>
  <si>
    <t>A8020.41</t>
  </si>
  <si>
    <t>A8020.4</t>
  </si>
  <si>
    <t>Refuse and Garbage</t>
  </si>
  <si>
    <t>A8160.4</t>
  </si>
  <si>
    <t>Cemeteries</t>
  </si>
  <si>
    <t>A8810.1</t>
  </si>
  <si>
    <t>A8810.2</t>
  </si>
  <si>
    <t>A8810.4</t>
  </si>
  <si>
    <t>Total Home and Community Services</t>
  </si>
  <si>
    <t>Undistributed</t>
  </si>
  <si>
    <t>Employee Benefits</t>
  </si>
  <si>
    <t>State Retirement</t>
  </si>
  <si>
    <t>A9010.8</t>
  </si>
  <si>
    <t>Medicare</t>
  </si>
  <si>
    <t>A9020.8</t>
  </si>
  <si>
    <t>Social Security</t>
  </si>
  <si>
    <t>A9030.8</t>
  </si>
  <si>
    <t>Workers Comp.</t>
  </si>
  <si>
    <t>A9040.8</t>
  </si>
  <si>
    <t>Unemployment</t>
  </si>
  <si>
    <t>A9050.8</t>
  </si>
  <si>
    <t>Disability Ins.</t>
  </si>
  <si>
    <t>A9055.8</t>
  </si>
  <si>
    <t>Medical Ins.</t>
  </si>
  <si>
    <t>A9060.81</t>
  </si>
  <si>
    <t>Total Undistributed</t>
  </si>
  <si>
    <t>Interfund Tranfer</t>
  </si>
  <si>
    <t>Interfund Transfer to Unemployment Reserve</t>
  </si>
  <si>
    <t>A9901.9</t>
  </si>
  <si>
    <t xml:space="preserve">Interfund Transfer to Building Res </t>
  </si>
  <si>
    <t>A9950</t>
  </si>
  <si>
    <t>Total Interfund Transfer</t>
  </si>
  <si>
    <t>Total Appropriation and Other Uses</t>
  </si>
  <si>
    <t>General Fund Estimated Revenues</t>
  </si>
  <si>
    <t>Tax Items</t>
  </si>
  <si>
    <t>Real Property Tax</t>
  </si>
  <si>
    <t>A1001</t>
  </si>
  <si>
    <t>Interest and Penalties on real property Taxes</t>
  </si>
  <si>
    <t>A1090</t>
  </si>
  <si>
    <t>Sales Tax</t>
  </si>
  <si>
    <t>A1120</t>
  </si>
  <si>
    <t>Franchises</t>
  </si>
  <si>
    <t>A1170</t>
  </si>
  <si>
    <t>Department Income</t>
  </si>
  <si>
    <t>Tax Collection Fees</t>
  </si>
  <si>
    <t>A1232</t>
  </si>
  <si>
    <t>Clerk Fees</t>
  </si>
  <si>
    <t>A1255</t>
  </si>
  <si>
    <t>Dog Control Fees</t>
  </si>
  <si>
    <t>A1550</t>
  </si>
  <si>
    <t>Cemeteries - Donations</t>
  </si>
  <si>
    <t>A2189</t>
  </si>
  <si>
    <t>Cemeteries - Plot Sales</t>
  </si>
  <si>
    <t>A2190</t>
  </si>
  <si>
    <t>Use of Money and Property</t>
  </si>
  <si>
    <t>Interest and Earnings</t>
  </si>
  <si>
    <t>A2401</t>
  </si>
  <si>
    <t>Licenses and Permits</t>
  </si>
  <si>
    <t>Dog Licenses</t>
  </si>
  <si>
    <t>A2544</t>
  </si>
  <si>
    <t>Building permits</t>
  </si>
  <si>
    <t>A2555</t>
  </si>
  <si>
    <t>Fines &amp; Forfeitures</t>
  </si>
  <si>
    <t>A2610</t>
  </si>
  <si>
    <t>Gifts and Donations</t>
  </si>
  <si>
    <t>A2705</t>
  </si>
  <si>
    <t>Miscellaneous</t>
  </si>
  <si>
    <t>A2770</t>
  </si>
  <si>
    <t>Youth Funds County</t>
  </si>
  <si>
    <t>A2771</t>
  </si>
  <si>
    <t>State Aid</t>
  </si>
  <si>
    <t>Per Capita</t>
  </si>
  <si>
    <t>A3001</t>
  </si>
  <si>
    <t>Mortgage Tax</t>
  </si>
  <si>
    <t>A3005</t>
  </si>
  <si>
    <t>Real Property Tax Administration (STAR)</t>
  </si>
  <si>
    <t>A3040</t>
  </si>
  <si>
    <t>Records Management (SARA)</t>
  </si>
  <si>
    <t>A3060</t>
  </si>
  <si>
    <t>Youth Programs</t>
  </si>
  <si>
    <t>A3820</t>
  </si>
  <si>
    <t>Other Home &amp; Community Services</t>
  </si>
  <si>
    <t>A4989</t>
  </si>
  <si>
    <t>Total Estimated Revenues</t>
  </si>
  <si>
    <t>Unexpended Balance</t>
  </si>
  <si>
    <t>Appropriations Highway</t>
  </si>
  <si>
    <t>General Repairs</t>
  </si>
  <si>
    <t>DA5110.1</t>
  </si>
  <si>
    <t>DA5110.4</t>
  </si>
  <si>
    <t>Improvements</t>
  </si>
  <si>
    <t>chips</t>
  </si>
  <si>
    <t>DA5112.2</t>
  </si>
  <si>
    <t>Bridge Repair</t>
  </si>
  <si>
    <t>DA5120.4</t>
  </si>
  <si>
    <t>Machinery</t>
  </si>
  <si>
    <t>DA5130.2</t>
  </si>
  <si>
    <t>DA5130.4</t>
  </si>
  <si>
    <t>Brush and Weed Removal/Misc.</t>
  </si>
  <si>
    <t>DA5140.1</t>
  </si>
  <si>
    <t>Miscellaneous Expense</t>
  </si>
  <si>
    <t>DA5140.4</t>
  </si>
  <si>
    <t>Snow Removal</t>
  </si>
  <si>
    <t>DA5142.1</t>
  </si>
  <si>
    <t>DA5142.4</t>
  </si>
  <si>
    <t>DA9010.8</t>
  </si>
  <si>
    <t>DA9020.8</t>
  </si>
  <si>
    <t>DA9030.8</t>
  </si>
  <si>
    <t>DA9040.8</t>
  </si>
  <si>
    <t>Unemployment Ins.</t>
  </si>
  <si>
    <t>DA9050.8</t>
  </si>
  <si>
    <t>Disability</t>
  </si>
  <si>
    <t>DA9055.8</t>
  </si>
  <si>
    <t>Medical Ins. Current</t>
  </si>
  <si>
    <t>DA9060.8</t>
  </si>
  <si>
    <t>Drug Tests</t>
  </si>
  <si>
    <t>DA9070.8</t>
  </si>
  <si>
    <t>Interfund Transfer</t>
  </si>
  <si>
    <t>Interfund Transfer - Equipment Reserve</t>
  </si>
  <si>
    <t>DA9950.9</t>
  </si>
  <si>
    <t>Total Appropriations and Other Uses</t>
  </si>
  <si>
    <t>Highway Revenues</t>
  </si>
  <si>
    <t>DA1001</t>
  </si>
  <si>
    <t>DA1120</t>
  </si>
  <si>
    <t>Interest</t>
  </si>
  <si>
    <t>DA2401</t>
  </si>
  <si>
    <t>Sale of Equipment</t>
  </si>
  <si>
    <t>DA2665</t>
  </si>
  <si>
    <t>Insurance Recovery</t>
  </si>
  <si>
    <t>DA2680</t>
  </si>
  <si>
    <t xml:space="preserve">Culvert Installation </t>
  </si>
  <si>
    <t>DA2770</t>
  </si>
  <si>
    <t>Chips</t>
  </si>
  <si>
    <t>DA3501</t>
  </si>
  <si>
    <t>Interfund Transfer from Equip Res</t>
  </si>
  <si>
    <t>DA5031</t>
  </si>
  <si>
    <t>Interfund Transfer from General Fund</t>
  </si>
  <si>
    <t>Total Estimated Revenue and Other Sources</t>
  </si>
  <si>
    <t>Appropriations Special District Fund SF-1</t>
  </si>
  <si>
    <t>Fire Protection</t>
  </si>
  <si>
    <t xml:space="preserve">contractual - Enfield Vol Fire Co. </t>
  </si>
  <si>
    <t>SF3410.4</t>
  </si>
  <si>
    <t>Workman's Compensation</t>
  </si>
  <si>
    <t>SF9040.8</t>
  </si>
  <si>
    <t>Total Estimated Appropriations</t>
  </si>
  <si>
    <t>Special District SF-1 Revenue</t>
  </si>
  <si>
    <t>SF1001</t>
  </si>
  <si>
    <t>Unexpended fund Balance</t>
  </si>
  <si>
    <t>Budget Summary</t>
  </si>
  <si>
    <t>FINAL</t>
  </si>
  <si>
    <t>AMENDED</t>
  </si>
  <si>
    <t>Budget</t>
  </si>
  <si>
    <t>FUND</t>
  </si>
  <si>
    <t>GENERAL FUND</t>
  </si>
  <si>
    <t>Appropriations</t>
  </si>
  <si>
    <t>Less Estimated Revenues</t>
  </si>
  <si>
    <t>Less Appropriated Fund Balance</t>
  </si>
  <si>
    <t xml:space="preserve">TOTAL TO BE RAISED IN TAXES </t>
  </si>
  <si>
    <t>HIGHWAY FUND</t>
  </si>
  <si>
    <t>TOTAL TO BE RAISED IN TAXES</t>
  </si>
  <si>
    <t>TOWN TOTAL TO BE RAISED IN TAXES</t>
  </si>
  <si>
    <t>TAX RATE</t>
  </si>
  <si>
    <t>Percent Increase/Decrease</t>
  </si>
  <si>
    <t>ASSESSED VALUE TOTAL</t>
  </si>
  <si>
    <t>TOWN OF ENFIELD FIRE PROTECTION DISTRICT</t>
  </si>
  <si>
    <t>Percent Increase</t>
  </si>
  <si>
    <t>Final 2012</t>
  </si>
  <si>
    <t>Amended 2012</t>
  </si>
  <si>
    <t>Property Damage Insurance Claim</t>
  </si>
  <si>
    <t>A1620.42</t>
  </si>
  <si>
    <t>A8020.1</t>
  </si>
  <si>
    <t>Serial Bond</t>
  </si>
  <si>
    <t>Principle</t>
  </si>
  <si>
    <t>A9710.6</t>
  </si>
  <si>
    <t>A9710.7</t>
  </si>
  <si>
    <t>A2680</t>
  </si>
  <si>
    <t xml:space="preserve"> 2013 Town of Enfield </t>
  </si>
  <si>
    <r>
      <rPr>
        <i/>
        <sz val="10"/>
        <rFont val="Arial"/>
        <family val="2"/>
      </rPr>
      <t>Contractual - bond payment</t>
    </r>
    <r>
      <rPr>
        <sz val="12"/>
        <rFont val="Arial"/>
        <family val="2"/>
      </rPr>
      <t>/Aquifer Study</t>
    </r>
  </si>
  <si>
    <t>Final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</si>
</sst>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_(* #,##0.000000_);_(* \(#,##0.000000\);_(* &quot;-&quot;??????_);_(@_)"/>
    <numFmt numFmtId="166" formatCode="#,##0.000000"/>
    <numFmt numFmtId="167" formatCode="0.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64" fontId="3" fillId="0" borderId="0" xfId="1" applyNumberFormat="1" applyFont="1"/>
    <xf numFmtId="0" fontId="2" fillId="0" borderId="1" xfId="1" applyFont="1" applyFill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Border="1"/>
    <xf numFmtId="0" fontId="3" fillId="0" borderId="0" xfId="1" applyNumberFormat="1" applyFont="1" applyBorder="1"/>
    <xf numFmtId="164" fontId="3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/>
    <xf numFmtId="0" fontId="3" fillId="0" borderId="2" xfId="1" applyNumberFormat="1" applyFont="1" applyBorder="1"/>
    <xf numFmtId="164" fontId="3" fillId="0" borderId="2" xfId="1" applyNumberFormat="1" applyFont="1" applyBorder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/>
    <xf numFmtId="0" fontId="3" fillId="0" borderId="2" xfId="1" applyNumberFormat="1" applyFont="1" applyBorder="1" applyAlignment="1">
      <alignment horizontal="left"/>
    </xf>
    <xf numFmtId="0" fontId="3" fillId="0" borderId="0" xfId="1" applyNumberFormat="1" applyFont="1"/>
    <xf numFmtId="164" fontId="3" fillId="0" borderId="0" xfId="1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4" fontId="3" fillId="0" borderId="2" xfId="1" applyNumberFormat="1" applyFont="1" applyBorder="1"/>
    <xf numFmtId="0" fontId="3" fillId="0" borderId="2" xfId="1" applyFont="1" applyBorder="1" applyAlignment="1">
      <alignment horizontal="center"/>
    </xf>
    <xf numFmtId="164" fontId="3" fillId="0" borderId="0" xfId="1" applyNumberFormat="1" applyFont="1" applyAlignment="1"/>
    <xf numFmtId="4" fontId="3" fillId="0" borderId="0" xfId="1" applyNumberFormat="1" applyFont="1"/>
    <xf numFmtId="164" fontId="4" fillId="0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/>
    <xf numFmtId="0" fontId="3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3" fillId="0" borderId="3" xfId="1" applyNumberFormat="1" applyFont="1" applyFill="1" applyBorder="1"/>
    <xf numFmtId="0" fontId="3" fillId="0" borderId="3" xfId="1" applyNumberFormat="1" applyFont="1" applyFill="1" applyBorder="1"/>
    <xf numFmtId="164" fontId="4" fillId="0" borderId="3" xfId="1" applyNumberFormat="1" applyFont="1" applyFill="1" applyBorder="1" applyAlignment="1">
      <alignment horizontal="center"/>
    </xf>
    <xf numFmtId="164" fontId="3" fillId="0" borderId="3" xfId="1" applyNumberFormat="1" applyFont="1" applyBorder="1"/>
    <xf numFmtId="164" fontId="3" fillId="0" borderId="0" xfId="1" applyNumberFormat="1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center"/>
    </xf>
    <xf numFmtId="4" fontId="3" fillId="0" borderId="3" xfId="1" applyNumberFormat="1" applyFont="1" applyBorder="1"/>
    <xf numFmtId="0" fontId="3" fillId="0" borderId="3" xfId="1" applyNumberFormat="1" applyFont="1" applyBorder="1"/>
    <xf numFmtId="0" fontId="3" fillId="0" borderId="0" xfId="1" applyNumberFormat="1" applyFont="1" applyAlignment="1">
      <alignment horizontal="center"/>
    </xf>
    <xf numFmtId="0" fontId="3" fillId="0" borderId="5" xfId="1" applyNumberFormat="1" applyFont="1" applyBorder="1"/>
    <xf numFmtId="0" fontId="3" fillId="0" borderId="0" xfId="1" applyNumberFormat="1" applyFont="1" applyBorder="1" applyAlignment="1">
      <alignment horizontal="right"/>
    </xf>
    <xf numFmtId="0" fontId="2" fillId="0" borderId="0" xfId="1" applyNumberFormat="1" applyFont="1" applyAlignment="1">
      <alignment horizontal="center"/>
    </xf>
    <xf numFmtId="0" fontId="3" fillId="0" borderId="2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left"/>
    </xf>
    <xf numFmtId="1" fontId="2" fillId="0" borderId="1" xfId="1" applyNumberFormat="1" applyFont="1" applyBorder="1" applyAlignment="1"/>
    <xf numFmtId="1" fontId="2" fillId="0" borderId="1" xfId="1" applyNumberFormat="1" applyFont="1" applyBorder="1" applyAlignment="1">
      <alignment horizontal="center"/>
    </xf>
    <xf numFmtId="0" fontId="2" fillId="0" borderId="2" xfId="1" applyNumberFormat="1" applyFont="1" applyBorder="1"/>
    <xf numFmtId="164" fontId="2" fillId="0" borderId="0" xfId="1" applyNumberFormat="1" applyFont="1" applyAlignment="1"/>
    <xf numFmtId="164" fontId="2" fillId="0" borderId="0" xfId="1" applyNumberFormat="1" applyFont="1"/>
    <xf numFmtId="0" fontId="2" fillId="0" borderId="0" xfId="1" applyNumberFormat="1" applyFont="1"/>
    <xf numFmtId="0" fontId="3" fillId="0" borderId="0" xfId="1" applyFont="1" applyAlignment="1"/>
    <xf numFmtId="0" fontId="2" fillId="0" borderId="0" xfId="1" applyFont="1" applyAlignment="1"/>
    <xf numFmtId="165" fontId="2" fillId="0" borderId="0" xfId="1" applyNumberFormat="1" applyFont="1" applyAlignment="1"/>
    <xf numFmtId="165" fontId="2" fillId="0" borderId="0" xfId="1" applyNumberFormat="1" applyFont="1"/>
    <xf numFmtId="166" fontId="2" fillId="0" borderId="0" xfId="1" applyNumberFormat="1" applyFont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167" fontId="2" fillId="0" borderId="0" xfId="1" applyNumberFormat="1" applyFont="1"/>
    <xf numFmtId="164" fontId="2" fillId="0" borderId="0" xfId="1" applyNumberFormat="1" applyFont="1" applyBorder="1"/>
    <xf numFmtId="0" fontId="3" fillId="0" borderId="0" xfId="1" applyNumberFormat="1" applyFont="1" applyAlignment="1"/>
    <xf numFmtId="0" fontId="3" fillId="0" borderId="0" xfId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4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/>
    <xf numFmtId="164" fontId="2" fillId="0" borderId="3" xfId="0" applyNumberFormat="1" applyFont="1" applyBorder="1"/>
    <xf numFmtId="164" fontId="2" fillId="0" borderId="0" xfId="0" applyNumberFormat="1" applyFont="1"/>
    <xf numFmtId="167" fontId="2" fillId="0" borderId="0" xfId="0" applyNumberFormat="1" applyFont="1"/>
    <xf numFmtId="10" fontId="2" fillId="0" borderId="0" xfId="0" applyNumberFormat="1" applyFont="1"/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6" fillId="0" borderId="0" xfId="1" applyFont="1"/>
    <xf numFmtId="16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/>
    <xf numFmtId="164" fontId="3" fillId="0" borderId="5" xfId="0" applyNumberFormat="1" applyFont="1" applyFill="1" applyBorder="1" applyAlignment="1">
      <alignment horizontal="center"/>
    </xf>
    <xf numFmtId="0" fontId="3" fillId="0" borderId="5" xfId="0" applyNumberFormat="1" applyFont="1" applyBorder="1"/>
    <xf numFmtId="164" fontId="3" fillId="0" borderId="5" xfId="0" applyNumberFormat="1" applyFont="1" applyBorder="1"/>
    <xf numFmtId="164" fontId="7" fillId="0" borderId="0" xfId="0" applyNumberFormat="1" applyFont="1"/>
    <xf numFmtId="164" fontId="7" fillId="0" borderId="0" xfId="1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8" fillId="0" borderId="0" xfId="0" applyNumberFormat="1" applyFont="1"/>
    <xf numFmtId="164" fontId="4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2"/>
  <sheetViews>
    <sheetView tabSelected="1" workbookViewId="0">
      <selection activeCell="E392" sqref="E392"/>
    </sheetView>
  </sheetViews>
  <sheetFormatPr defaultRowHeight="15" x14ac:dyDescent="0.25"/>
  <cols>
    <col min="1" max="1" width="57" bestFit="1" customWidth="1"/>
    <col min="2" max="2" width="12.42578125" bestFit="1" customWidth="1"/>
    <col min="3" max="5" width="18.7109375" bestFit="1" customWidth="1"/>
  </cols>
  <sheetData>
    <row r="1" spans="1:5" ht="15.75" x14ac:dyDescent="0.25">
      <c r="A1" s="99" t="s">
        <v>290</v>
      </c>
      <c r="B1" s="99"/>
      <c r="C1" s="1"/>
      <c r="D1" s="84"/>
      <c r="E1" s="84"/>
    </row>
    <row r="2" spans="1:5" ht="16.5" thickBot="1" x14ac:dyDescent="0.3">
      <c r="A2" s="2" t="s">
        <v>0</v>
      </c>
      <c r="B2" s="3" t="s">
        <v>1</v>
      </c>
      <c r="C2" s="62" t="s">
        <v>280</v>
      </c>
      <c r="D2" s="62" t="s">
        <v>281</v>
      </c>
      <c r="E2" s="62" t="s">
        <v>292</v>
      </c>
    </row>
    <row r="3" spans="1:5" ht="15.75" x14ac:dyDescent="0.25">
      <c r="A3" s="100" t="s">
        <v>2</v>
      </c>
      <c r="B3" s="100"/>
      <c r="C3" s="1"/>
      <c r="D3" s="84"/>
      <c r="E3" s="84"/>
    </row>
    <row r="4" spans="1:5" ht="15.75" x14ac:dyDescent="0.25">
      <c r="A4" s="4" t="s">
        <v>3</v>
      </c>
      <c r="B4" s="6"/>
      <c r="C4" s="1"/>
      <c r="D4" s="84"/>
      <c r="E4" s="84"/>
    </row>
    <row r="5" spans="1:5" ht="15.75" x14ac:dyDescent="0.25">
      <c r="A5" s="80"/>
      <c r="B5" s="6"/>
      <c r="C5" s="1"/>
      <c r="D5" s="84"/>
      <c r="E5" s="84"/>
    </row>
    <row r="6" spans="1:5" ht="15.75" x14ac:dyDescent="0.25">
      <c r="A6" s="7" t="s">
        <v>4</v>
      </c>
      <c r="B6" s="9" t="s">
        <v>5</v>
      </c>
      <c r="C6" s="71">
        <v>10911.44</v>
      </c>
      <c r="D6" s="71">
        <v>10911.44</v>
      </c>
      <c r="E6" s="1">
        <v>11129.6</v>
      </c>
    </row>
    <row r="7" spans="1:5" ht="15.75" x14ac:dyDescent="0.25">
      <c r="A7" s="11" t="s">
        <v>6</v>
      </c>
      <c r="B7" s="13" t="s">
        <v>7</v>
      </c>
      <c r="C7" s="72">
        <v>2000</v>
      </c>
      <c r="D7" s="72">
        <v>2000</v>
      </c>
      <c r="E7" s="12">
        <v>2000</v>
      </c>
    </row>
    <row r="8" spans="1:5" ht="15.75" x14ac:dyDescent="0.25">
      <c r="A8" s="15" t="s">
        <v>8</v>
      </c>
      <c r="B8" s="9"/>
      <c r="C8" s="71">
        <f>SUM(C6:C7)</f>
        <v>12911.44</v>
      </c>
      <c r="D8" s="71">
        <f>SUM(D6:D7)</f>
        <v>12911.44</v>
      </c>
      <c r="E8" s="71">
        <f>SUM(E6:E7)</f>
        <v>13129.6</v>
      </c>
    </row>
    <row r="9" spans="1:5" ht="15.75" x14ac:dyDescent="0.25">
      <c r="A9" s="7"/>
      <c r="B9" s="9"/>
      <c r="C9" s="1"/>
      <c r="D9" s="84"/>
      <c r="E9" s="84"/>
    </row>
    <row r="10" spans="1:5" ht="15.75" x14ac:dyDescent="0.25">
      <c r="A10" s="80" t="s">
        <v>9</v>
      </c>
      <c r="B10" s="9"/>
      <c r="C10" s="1"/>
      <c r="D10" s="84"/>
      <c r="E10" s="84"/>
    </row>
    <row r="11" spans="1:5" ht="15.75" x14ac:dyDescent="0.25">
      <c r="A11" s="7"/>
      <c r="B11" s="9"/>
      <c r="C11" s="1"/>
      <c r="D11" s="84"/>
      <c r="E11" s="84"/>
    </row>
    <row r="12" spans="1:5" ht="15.75" x14ac:dyDescent="0.25">
      <c r="A12" s="7" t="s">
        <v>4</v>
      </c>
      <c r="B12" s="9" t="s">
        <v>10</v>
      </c>
      <c r="C12" s="1"/>
      <c r="D12" s="84"/>
      <c r="E12" s="84"/>
    </row>
    <row r="13" spans="1:5" ht="15.75" x14ac:dyDescent="0.25">
      <c r="A13" s="7" t="s">
        <v>11</v>
      </c>
      <c r="B13" s="9"/>
      <c r="C13" s="71">
        <v>11031.24</v>
      </c>
      <c r="D13" s="71">
        <v>11031.24</v>
      </c>
      <c r="E13" s="1">
        <v>11031.24</v>
      </c>
    </row>
    <row r="14" spans="1:5" ht="15.75" x14ac:dyDescent="0.25">
      <c r="A14" s="7" t="s">
        <v>12</v>
      </c>
      <c r="B14" s="9"/>
      <c r="C14" s="71">
        <v>11031.24</v>
      </c>
      <c r="D14" s="71">
        <v>11031.24</v>
      </c>
      <c r="E14" s="1">
        <v>11031.24</v>
      </c>
    </row>
    <row r="15" spans="1:5" ht="15.75" x14ac:dyDescent="0.25">
      <c r="A15" s="7" t="s">
        <v>13</v>
      </c>
      <c r="B15" s="9"/>
      <c r="C15" s="71">
        <v>8316.7199999999993</v>
      </c>
      <c r="D15" s="71">
        <v>8316.7199999999993</v>
      </c>
      <c r="E15" s="1">
        <v>8924.2800000000007</v>
      </c>
    </row>
    <row r="16" spans="1:5" ht="15.75" x14ac:dyDescent="0.25">
      <c r="A16" s="7" t="s">
        <v>13</v>
      </c>
      <c r="B16" s="9"/>
      <c r="C16" s="71">
        <v>0</v>
      </c>
      <c r="D16" s="71">
        <v>0</v>
      </c>
      <c r="E16" s="1">
        <v>0</v>
      </c>
    </row>
    <row r="17" spans="1:5" ht="15.75" x14ac:dyDescent="0.25">
      <c r="A17" s="7" t="s">
        <v>14</v>
      </c>
      <c r="B17" s="9" t="s">
        <v>15</v>
      </c>
      <c r="C17" s="71">
        <v>300</v>
      </c>
      <c r="D17" s="71">
        <v>300</v>
      </c>
      <c r="E17" s="1">
        <v>300</v>
      </c>
    </row>
    <row r="18" spans="1:5" ht="15.75" x14ac:dyDescent="0.25">
      <c r="A18" s="7" t="s">
        <v>16</v>
      </c>
      <c r="B18" s="9" t="s">
        <v>17</v>
      </c>
      <c r="C18" s="71">
        <v>0</v>
      </c>
      <c r="D18" s="71">
        <v>10923.14</v>
      </c>
      <c r="E18" s="1">
        <v>0</v>
      </c>
    </row>
    <row r="19" spans="1:5" ht="15.75" x14ac:dyDescent="0.25">
      <c r="A19" s="20" t="s">
        <v>18</v>
      </c>
      <c r="B19" s="9" t="s">
        <v>19</v>
      </c>
      <c r="C19" s="70">
        <v>1000</v>
      </c>
      <c r="D19" s="70">
        <v>1026.5</v>
      </c>
      <c r="E19" s="8">
        <v>1100</v>
      </c>
    </row>
    <row r="20" spans="1:5" ht="15.75" x14ac:dyDescent="0.25">
      <c r="A20" s="7" t="s">
        <v>20</v>
      </c>
      <c r="B20" s="9" t="s">
        <v>21</v>
      </c>
      <c r="C20" s="71">
        <v>500</v>
      </c>
      <c r="D20" s="71">
        <v>500</v>
      </c>
      <c r="E20" s="1">
        <v>500</v>
      </c>
    </row>
    <row r="21" spans="1:5" ht="15.75" x14ac:dyDescent="0.25">
      <c r="A21" s="11" t="s">
        <v>22</v>
      </c>
      <c r="B21" s="13" t="s">
        <v>23</v>
      </c>
      <c r="C21" s="72">
        <v>300</v>
      </c>
      <c r="D21" s="72">
        <v>543.5</v>
      </c>
      <c r="E21" s="12">
        <v>600</v>
      </c>
    </row>
    <row r="22" spans="1:5" ht="15.75" x14ac:dyDescent="0.25">
      <c r="A22" s="16" t="s">
        <v>8</v>
      </c>
      <c r="B22" s="9"/>
      <c r="C22" s="71">
        <f>SUM(C13:C21)</f>
        <v>32479.199999999997</v>
      </c>
      <c r="D22" s="71">
        <f>SUM(D13:D21)</f>
        <v>43672.34</v>
      </c>
      <c r="E22" s="71">
        <f>SUM(E13:E21)</f>
        <v>33486.76</v>
      </c>
    </row>
    <row r="23" spans="1:5" ht="15.75" x14ac:dyDescent="0.25">
      <c r="A23" s="7"/>
      <c r="B23" s="9"/>
      <c r="C23" s="1"/>
      <c r="D23" s="84"/>
      <c r="E23" s="84"/>
    </row>
    <row r="24" spans="1:5" ht="15.75" x14ac:dyDescent="0.25">
      <c r="A24" s="80" t="s">
        <v>24</v>
      </c>
      <c r="B24" s="9"/>
      <c r="C24" s="1"/>
      <c r="D24" s="84"/>
      <c r="E24" s="84"/>
    </row>
    <row r="25" spans="1:5" ht="15.75" x14ac:dyDescent="0.25">
      <c r="A25" s="7"/>
      <c r="B25" s="9"/>
      <c r="C25" s="1"/>
      <c r="D25" s="84"/>
      <c r="E25" s="84"/>
    </row>
    <row r="26" spans="1:5" ht="15.75" x14ac:dyDescent="0.25">
      <c r="A26" s="7" t="s">
        <v>4</v>
      </c>
      <c r="B26" s="9" t="s">
        <v>25</v>
      </c>
      <c r="C26" s="71">
        <v>15000</v>
      </c>
      <c r="D26" s="71">
        <v>15000</v>
      </c>
      <c r="E26" s="1">
        <v>15300</v>
      </c>
    </row>
    <row r="27" spans="1:5" ht="15.75" x14ac:dyDescent="0.25">
      <c r="A27" s="7" t="s">
        <v>26</v>
      </c>
      <c r="B27" s="9" t="s">
        <v>27</v>
      </c>
      <c r="C27" s="71">
        <v>5917.92</v>
      </c>
      <c r="D27" s="71">
        <v>5917.92</v>
      </c>
      <c r="E27" s="1">
        <v>6036.24</v>
      </c>
    </row>
    <row r="28" spans="1:5" ht="15.75" x14ac:dyDescent="0.25">
      <c r="A28" s="7" t="s">
        <v>28</v>
      </c>
      <c r="B28" s="9" t="s">
        <v>29</v>
      </c>
      <c r="C28" s="71">
        <v>1236</v>
      </c>
      <c r="D28" s="71">
        <v>1236</v>
      </c>
      <c r="E28" s="1">
        <v>1260.72</v>
      </c>
    </row>
    <row r="29" spans="1:5" ht="15.75" x14ac:dyDescent="0.25">
      <c r="A29" s="7" t="s">
        <v>14</v>
      </c>
      <c r="B29" s="9" t="s">
        <v>30</v>
      </c>
      <c r="C29" s="71">
        <v>400</v>
      </c>
      <c r="D29" s="71">
        <v>400</v>
      </c>
      <c r="E29" s="1">
        <v>400</v>
      </c>
    </row>
    <row r="30" spans="1:5" ht="15.75" x14ac:dyDescent="0.25">
      <c r="A30" s="7" t="s">
        <v>18</v>
      </c>
      <c r="B30" s="17" t="s">
        <v>31</v>
      </c>
      <c r="C30" s="71">
        <v>1000</v>
      </c>
      <c r="D30" s="71">
        <v>1000</v>
      </c>
      <c r="E30" s="1">
        <v>1000</v>
      </c>
    </row>
    <row r="31" spans="1:5" ht="15.75" x14ac:dyDescent="0.25">
      <c r="A31" s="11" t="s">
        <v>32</v>
      </c>
      <c r="B31" s="13" t="s">
        <v>33</v>
      </c>
      <c r="C31" s="72">
        <v>800</v>
      </c>
      <c r="D31" s="72">
        <v>9681.25</v>
      </c>
      <c r="E31" s="12">
        <v>1000</v>
      </c>
    </row>
    <row r="32" spans="1:5" ht="15.75" x14ac:dyDescent="0.25">
      <c r="A32" s="16" t="s">
        <v>8</v>
      </c>
      <c r="B32" s="9"/>
      <c r="C32" s="71">
        <f>SUM(C26:C31)</f>
        <v>24353.919999999998</v>
      </c>
      <c r="D32" s="71">
        <f>SUM(D26:D31)</f>
        <v>33235.17</v>
      </c>
      <c r="E32" s="71">
        <f>SUM(E26:E31)</f>
        <v>24996.959999999999</v>
      </c>
    </row>
    <row r="33" spans="1:5" ht="15.75" x14ac:dyDescent="0.25">
      <c r="A33" s="7"/>
      <c r="B33" s="9"/>
      <c r="C33" s="71"/>
      <c r="D33" s="71"/>
      <c r="E33" s="84"/>
    </row>
    <row r="34" spans="1:5" ht="15.75" x14ac:dyDescent="0.25">
      <c r="A34" s="80" t="s">
        <v>34</v>
      </c>
      <c r="B34" s="9"/>
      <c r="C34" s="71"/>
      <c r="D34" s="71"/>
      <c r="E34" s="84"/>
    </row>
    <row r="35" spans="1:5" ht="15.75" x14ac:dyDescent="0.25">
      <c r="A35" s="80"/>
      <c r="B35" s="9"/>
      <c r="C35" s="71"/>
      <c r="D35" s="71"/>
      <c r="E35" s="84"/>
    </row>
    <row r="36" spans="1:5" ht="15.75" x14ac:dyDescent="0.25">
      <c r="A36" s="11" t="s">
        <v>6</v>
      </c>
      <c r="B36" s="18" t="s">
        <v>35</v>
      </c>
      <c r="C36" s="72">
        <v>1800</v>
      </c>
      <c r="D36" s="72">
        <v>1800</v>
      </c>
      <c r="E36" s="12">
        <v>1800</v>
      </c>
    </row>
    <row r="37" spans="1:5" ht="15.75" x14ac:dyDescent="0.25">
      <c r="A37" s="7" t="s">
        <v>8</v>
      </c>
      <c r="B37" s="19"/>
      <c r="C37" s="71">
        <f>SUM(C36)</f>
        <v>1800</v>
      </c>
      <c r="D37" s="71">
        <f>SUM(D36)</f>
        <v>1800</v>
      </c>
      <c r="E37" s="71">
        <f>SUM(E36)</f>
        <v>1800</v>
      </c>
    </row>
    <row r="38" spans="1:5" ht="15.75" x14ac:dyDescent="0.25">
      <c r="A38" s="7"/>
      <c r="B38" s="21"/>
      <c r="C38" s="71"/>
      <c r="D38" s="71"/>
      <c r="E38" s="84"/>
    </row>
    <row r="39" spans="1:5" ht="15.75" x14ac:dyDescent="0.25">
      <c r="A39" s="80" t="s">
        <v>36</v>
      </c>
      <c r="B39" s="9"/>
      <c r="C39" s="71"/>
      <c r="D39" s="71"/>
      <c r="E39" s="84"/>
    </row>
    <row r="40" spans="1:5" ht="15.75" x14ac:dyDescent="0.25">
      <c r="A40" s="7"/>
      <c r="B40" s="9"/>
      <c r="C40" s="71"/>
      <c r="D40" s="71"/>
      <c r="E40" s="84"/>
    </row>
    <row r="41" spans="1:5" ht="15.75" x14ac:dyDescent="0.25">
      <c r="A41" s="7" t="s">
        <v>37</v>
      </c>
      <c r="B41" s="9" t="s">
        <v>38</v>
      </c>
      <c r="C41" s="71">
        <v>15000</v>
      </c>
      <c r="D41" s="71">
        <v>15000</v>
      </c>
      <c r="E41" s="1">
        <v>15300</v>
      </c>
    </row>
    <row r="42" spans="1:5" ht="15.75" x14ac:dyDescent="0.25">
      <c r="A42" s="7" t="s">
        <v>39</v>
      </c>
      <c r="B42" s="9" t="s">
        <v>40</v>
      </c>
      <c r="C42" s="71">
        <v>4500</v>
      </c>
      <c r="D42" s="71">
        <v>4500</v>
      </c>
      <c r="E42" s="1">
        <v>4590</v>
      </c>
    </row>
    <row r="43" spans="1:5" ht="15.75" x14ac:dyDescent="0.25">
      <c r="A43" s="7" t="s">
        <v>41</v>
      </c>
      <c r="B43" s="9" t="s">
        <v>42</v>
      </c>
      <c r="C43" s="71">
        <v>0</v>
      </c>
      <c r="D43" s="71">
        <v>0</v>
      </c>
      <c r="E43" s="1">
        <v>0</v>
      </c>
    </row>
    <row r="44" spans="1:5" ht="15.75" x14ac:dyDescent="0.25">
      <c r="A44" s="11" t="s">
        <v>6</v>
      </c>
      <c r="B44" s="13" t="s">
        <v>43</v>
      </c>
      <c r="C44" s="72">
        <v>2500</v>
      </c>
      <c r="D44" s="72">
        <v>2500</v>
      </c>
      <c r="E44" s="12">
        <v>2500</v>
      </c>
    </row>
    <row r="45" spans="1:5" ht="15.75" x14ac:dyDescent="0.25">
      <c r="A45" s="16" t="s">
        <v>8</v>
      </c>
      <c r="B45" s="9"/>
      <c r="C45" s="71">
        <f>SUM(C41:C44)</f>
        <v>22000</v>
      </c>
      <c r="D45" s="71">
        <f>SUM(D41:D44)</f>
        <v>22000</v>
      </c>
      <c r="E45" s="71">
        <f>SUM(E41:E44)</f>
        <v>22390</v>
      </c>
    </row>
    <row r="46" spans="1:5" ht="15.75" x14ac:dyDescent="0.25">
      <c r="A46" s="7"/>
      <c r="B46" s="9"/>
      <c r="C46" s="71"/>
      <c r="D46" s="71"/>
      <c r="E46" s="84"/>
    </row>
    <row r="47" spans="1:5" ht="15.75" x14ac:dyDescent="0.25">
      <c r="A47" s="80" t="s">
        <v>44</v>
      </c>
      <c r="B47" s="9"/>
      <c r="C47" s="71"/>
      <c r="D47" s="71"/>
      <c r="E47" s="84"/>
    </row>
    <row r="48" spans="1:5" ht="15.75" x14ac:dyDescent="0.25">
      <c r="A48" s="7"/>
      <c r="B48" s="9"/>
      <c r="C48" s="71"/>
      <c r="D48" s="71"/>
      <c r="E48" s="84"/>
    </row>
    <row r="49" spans="1:5" ht="15.75" x14ac:dyDescent="0.25">
      <c r="A49" s="11" t="s">
        <v>18</v>
      </c>
      <c r="B49" s="13" t="s">
        <v>45</v>
      </c>
      <c r="C49" s="72">
        <v>10000</v>
      </c>
      <c r="D49" s="72">
        <v>10000</v>
      </c>
      <c r="E49" s="12">
        <v>10000</v>
      </c>
    </row>
    <row r="50" spans="1:5" ht="15.75" x14ac:dyDescent="0.25">
      <c r="A50" s="16" t="s">
        <v>8</v>
      </c>
      <c r="B50" s="9"/>
      <c r="C50" s="71">
        <f>SUM(C49)</f>
        <v>10000</v>
      </c>
      <c r="D50" s="71">
        <f>SUM(D49)</f>
        <v>10000</v>
      </c>
      <c r="E50" s="71">
        <f>SUM(E49)</f>
        <v>10000</v>
      </c>
    </row>
    <row r="51" spans="1:5" ht="15.75" x14ac:dyDescent="0.25">
      <c r="A51" s="7"/>
      <c r="B51" s="9"/>
      <c r="C51" s="71"/>
      <c r="D51" s="71"/>
      <c r="E51" s="84"/>
    </row>
    <row r="52" spans="1:5" ht="15.75" x14ac:dyDescent="0.25">
      <c r="A52" s="80" t="s">
        <v>46</v>
      </c>
      <c r="B52" s="9"/>
      <c r="C52" s="71"/>
      <c r="D52" s="71"/>
      <c r="E52" s="84"/>
    </row>
    <row r="53" spans="1:5" ht="15.75" x14ac:dyDescent="0.25">
      <c r="A53" s="7"/>
      <c r="B53" s="9"/>
      <c r="C53" s="71"/>
      <c r="D53" s="71"/>
      <c r="E53" s="84"/>
    </row>
    <row r="54" spans="1:5" ht="15.75" x14ac:dyDescent="0.25">
      <c r="A54" s="11" t="s">
        <v>18</v>
      </c>
      <c r="B54" s="13" t="s">
        <v>47</v>
      </c>
      <c r="C54" s="72">
        <v>0</v>
      </c>
      <c r="D54" s="72">
        <v>0</v>
      </c>
      <c r="E54" s="12">
        <v>0</v>
      </c>
    </row>
    <row r="55" spans="1:5" ht="15.75" x14ac:dyDescent="0.25">
      <c r="A55" s="7" t="s">
        <v>8</v>
      </c>
      <c r="B55" s="9"/>
      <c r="C55" s="71">
        <f>SUM(C54)</f>
        <v>0</v>
      </c>
      <c r="D55" s="71">
        <f>SUM(D54)</f>
        <v>0</v>
      </c>
      <c r="E55" s="71">
        <f>SUM(E54)</f>
        <v>0</v>
      </c>
    </row>
    <row r="56" spans="1:5" ht="15.75" x14ac:dyDescent="0.25">
      <c r="A56" s="80"/>
      <c r="B56" s="9"/>
      <c r="C56" s="71"/>
      <c r="D56" s="71"/>
      <c r="E56" s="84"/>
    </row>
    <row r="57" spans="1:5" ht="15.75" x14ac:dyDescent="0.25">
      <c r="A57" s="80" t="s">
        <v>48</v>
      </c>
      <c r="B57" s="9"/>
      <c r="C57" s="71"/>
      <c r="D57" s="71"/>
      <c r="E57" s="84"/>
    </row>
    <row r="58" spans="1:5" ht="15.75" x14ac:dyDescent="0.25">
      <c r="A58" s="80"/>
      <c r="B58" s="9"/>
      <c r="C58" s="71"/>
      <c r="D58" s="71"/>
      <c r="E58" s="84"/>
    </row>
    <row r="59" spans="1:5" ht="15.75" x14ac:dyDescent="0.25">
      <c r="A59" s="11" t="s">
        <v>6</v>
      </c>
      <c r="B59" s="13" t="s">
        <v>49</v>
      </c>
      <c r="C59" s="72">
        <v>600</v>
      </c>
      <c r="D59" s="72">
        <v>600</v>
      </c>
      <c r="E59" s="12">
        <v>600</v>
      </c>
    </row>
    <row r="60" spans="1:5" ht="15.75" x14ac:dyDescent="0.25">
      <c r="A60" s="7" t="s">
        <v>8</v>
      </c>
      <c r="B60" s="9"/>
      <c r="C60" s="71">
        <f>SUM(C59)</f>
        <v>600</v>
      </c>
      <c r="D60" s="71">
        <f>SUM(D59)</f>
        <v>600</v>
      </c>
      <c r="E60" s="71">
        <f>SUM(E59)</f>
        <v>600</v>
      </c>
    </row>
    <row r="61" spans="1:5" ht="15.75" x14ac:dyDescent="0.25">
      <c r="A61" s="16"/>
      <c r="B61" s="9"/>
      <c r="C61" s="71"/>
      <c r="D61" s="71"/>
      <c r="E61" s="84"/>
    </row>
    <row r="62" spans="1:5" ht="15.75" x14ac:dyDescent="0.25">
      <c r="A62" s="80" t="s">
        <v>50</v>
      </c>
      <c r="B62" s="9"/>
      <c r="C62" s="71"/>
      <c r="D62" s="71"/>
      <c r="E62" s="84"/>
    </row>
    <row r="63" spans="1:5" ht="15.75" x14ac:dyDescent="0.25">
      <c r="A63" s="7"/>
      <c r="B63" s="9"/>
      <c r="C63" s="71"/>
      <c r="D63" s="71"/>
      <c r="E63" s="84"/>
    </row>
    <row r="64" spans="1:5" ht="15.75" x14ac:dyDescent="0.25">
      <c r="A64" s="7" t="s">
        <v>51</v>
      </c>
      <c r="B64" s="9" t="s">
        <v>52</v>
      </c>
      <c r="C64" s="71">
        <v>0</v>
      </c>
      <c r="D64" s="71">
        <v>0</v>
      </c>
      <c r="E64" s="1">
        <v>0</v>
      </c>
    </row>
    <row r="65" spans="1:5" ht="15.75" x14ac:dyDescent="0.25">
      <c r="A65" s="7" t="s">
        <v>41</v>
      </c>
      <c r="B65" s="9" t="s">
        <v>53</v>
      </c>
      <c r="C65" s="71">
        <v>0</v>
      </c>
      <c r="D65" s="71">
        <v>0</v>
      </c>
      <c r="E65" s="1">
        <v>0</v>
      </c>
    </row>
    <row r="66" spans="1:5" ht="15.75" x14ac:dyDescent="0.25">
      <c r="A66" s="23" t="s">
        <v>6</v>
      </c>
      <c r="B66" s="13" t="s">
        <v>54</v>
      </c>
      <c r="C66" s="72">
        <v>100</v>
      </c>
      <c r="D66" s="72">
        <v>111</v>
      </c>
      <c r="E66" s="12">
        <v>130</v>
      </c>
    </row>
    <row r="67" spans="1:5" ht="15.75" x14ac:dyDescent="0.25">
      <c r="A67" s="7" t="s">
        <v>8</v>
      </c>
      <c r="B67" s="9"/>
      <c r="C67" s="71">
        <f>SUM(C64:C66)</f>
        <v>100</v>
      </c>
      <c r="D67" s="71">
        <f>SUM(D64:D66)</f>
        <v>111</v>
      </c>
      <c r="E67" s="71">
        <f>SUM(E64:E66)</f>
        <v>130</v>
      </c>
    </row>
    <row r="68" spans="1:5" ht="15.75" x14ac:dyDescent="0.25">
      <c r="A68" s="7"/>
      <c r="B68" s="9"/>
      <c r="C68" s="71"/>
      <c r="D68" s="71"/>
      <c r="E68" s="84"/>
    </row>
    <row r="69" spans="1:5" ht="15.75" x14ac:dyDescent="0.25">
      <c r="A69" s="80" t="s">
        <v>55</v>
      </c>
      <c r="B69" s="9"/>
      <c r="C69" s="71"/>
      <c r="D69" s="71"/>
      <c r="E69" s="84"/>
    </row>
    <row r="70" spans="1:5" ht="15.75" x14ac:dyDescent="0.25">
      <c r="A70" s="7"/>
      <c r="B70" s="9"/>
      <c r="C70" s="71"/>
      <c r="D70" s="71"/>
      <c r="E70" s="84"/>
    </row>
    <row r="71" spans="1:5" ht="15.75" x14ac:dyDescent="0.25">
      <c r="A71" s="11" t="s">
        <v>6</v>
      </c>
      <c r="B71" s="13" t="s">
        <v>56</v>
      </c>
      <c r="C71" s="72">
        <v>600</v>
      </c>
      <c r="D71" s="72">
        <v>600</v>
      </c>
      <c r="E71" s="12">
        <v>600</v>
      </c>
    </row>
    <row r="72" spans="1:5" ht="15.75" x14ac:dyDescent="0.25">
      <c r="A72" s="7" t="s">
        <v>8</v>
      </c>
      <c r="B72" s="19"/>
      <c r="C72" s="71">
        <f>SUM(C71)</f>
        <v>600</v>
      </c>
      <c r="D72" s="71">
        <f>SUM(D71)</f>
        <v>600</v>
      </c>
      <c r="E72" s="71">
        <f>SUM(E71)</f>
        <v>600</v>
      </c>
    </row>
    <row r="73" spans="1:5" ht="15.75" x14ac:dyDescent="0.25">
      <c r="A73" s="7"/>
      <c r="B73" s="9"/>
      <c r="C73" s="71"/>
      <c r="D73" s="71"/>
      <c r="E73" s="84"/>
    </row>
    <row r="74" spans="1:5" ht="15.75" x14ac:dyDescent="0.25">
      <c r="A74" s="80" t="s">
        <v>57</v>
      </c>
      <c r="B74" s="9"/>
      <c r="C74" s="71"/>
      <c r="D74" s="71"/>
      <c r="E74" s="84"/>
    </row>
    <row r="75" spans="1:5" ht="15.75" x14ac:dyDescent="0.25">
      <c r="A75" s="80"/>
      <c r="B75" s="9"/>
      <c r="C75" s="71"/>
      <c r="D75" s="71"/>
      <c r="E75" s="84"/>
    </row>
    <row r="76" spans="1:5" ht="15.75" x14ac:dyDescent="0.25">
      <c r="A76" s="7" t="s">
        <v>51</v>
      </c>
      <c r="B76" s="9" t="s">
        <v>58</v>
      </c>
      <c r="C76" s="71">
        <v>1500</v>
      </c>
      <c r="D76" s="71">
        <v>1500</v>
      </c>
      <c r="E76" s="1">
        <v>1500</v>
      </c>
    </row>
    <row r="77" spans="1:5" ht="15.75" x14ac:dyDescent="0.25">
      <c r="A77" s="7" t="s">
        <v>14</v>
      </c>
      <c r="B77" s="9" t="s">
        <v>59</v>
      </c>
      <c r="C77" s="71">
        <v>0</v>
      </c>
      <c r="D77" s="71">
        <v>0</v>
      </c>
      <c r="E77" s="1">
        <v>0</v>
      </c>
    </row>
    <row r="78" spans="1:5" ht="15.75" x14ac:dyDescent="0.25">
      <c r="A78" s="20" t="s">
        <v>18</v>
      </c>
      <c r="B78" s="9" t="s">
        <v>60</v>
      </c>
      <c r="C78" s="70">
        <v>45000</v>
      </c>
      <c r="D78" s="70">
        <v>45000</v>
      </c>
      <c r="E78" s="8">
        <v>45000</v>
      </c>
    </row>
    <row r="79" spans="1:5" ht="15.75" x14ac:dyDescent="0.25">
      <c r="A79" s="20" t="s">
        <v>291</v>
      </c>
      <c r="B79" s="9" t="s">
        <v>61</v>
      </c>
      <c r="C79" s="70">
        <v>99611.13</v>
      </c>
      <c r="D79" s="70">
        <v>0</v>
      </c>
      <c r="E79" s="8">
        <v>5000</v>
      </c>
    </row>
    <row r="80" spans="1:5" ht="15.75" x14ac:dyDescent="0.25">
      <c r="A80" s="11" t="s">
        <v>282</v>
      </c>
      <c r="B80" s="13" t="s">
        <v>283</v>
      </c>
      <c r="C80" s="72">
        <v>0</v>
      </c>
      <c r="D80" s="72">
        <v>5119.03</v>
      </c>
      <c r="E80" s="12">
        <v>0</v>
      </c>
    </row>
    <row r="81" spans="1:5" ht="15.75" x14ac:dyDescent="0.25">
      <c r="A81" s="20" t="s">
        <v>62</v>
      </c>
      <c r="B81" s="19"/>
      <c r="C81" s="71">
        <f>SUM(C76:C80)</f>
        <v>146111.13</v>
      </c>
      <c r="D81" s="71">
        <f>SUM(D76:D80)</f>
        <v>51619.03</v>
      </c>
      <c r="E81" s="71">
        <f>SUM(E76:E80)</f>
        <v>51500</v>
      </c>
    </row>
    <row r="82" spans="1:5" ht="15.75" x14ac:dyDescent="0.25">
      <c r="A82" s="20"/>
      <c r="B82" s="19"/>
      <c r="C82" s="71"/>
      <c r="D82" s="71"/>
      <c r="E82" s="84"/>
    </row>
    <row r="83" spans="1:5" ht="15.75" x14ac:dyDescent="0.25">
      <c r="A83" s="81" t="s">
        <v>63</v>
      </c>
      <c r="B83" s="19"/>
      <c r="C83" s="71"/>
      <c r="D83" s="71"/>
      <c r="E83" s="84"/>
    </row>
    <row r="84" spans="1:5" ht="15.75" x14ac:dyDescent="0.25">
      <c r="A84" s="20" t="s">
        <v>14</v>
      </c>
      <c r="B84" s="19" t="s">
        <v>64</v>
      </c>
      <c r="C84" s="71">
        <v>700</v>
      </c>
      <c r="D84" s="71">
        <v>700</v>
      </c>
      <c r="E84" s="1">
        <v>700</v>
      </c>
    </row>
    <row r="85" spans="1:5" ht="15.75" x14ac:dyDescent="0.25">
      <c r="A85" s="23" t="s">
        <v>6</v>
      </c>
      <c r="B85" s="13" t="s">
        <v>65</v>
      </c>
      <c r="C85" s="72">
        <v>2200</v>
      </c>
      <c r="D85" s="72">
        <v>2200</v>
      </c>
      <c r="E85" s="12">
        <v>2200</v>
      </c>
    </row>
    <row r="86" spans="1:5" ht="15.75" x14ac:dyDescent="0.25">
      <c r="A86" s="16" t="s">
        <v>8</v>
      </c>
      <c r="B86" s="19"/>
      <c r="C86" s="71">
        <f>SUM(C84:C85)</f>
        <v>2900</v>
      </c>
      <c r="D86" s="71">
        <f>SUM(D84:D85)</f>
        <v>2900</v>
      </c>
      <c r="E86" s="71">
        <f>SUM(E84:E85)</f>
        <v>2900</v>
      </c>
    </row>
    <row r="87" spans="1:5" ht="15.75" x14ac:dyDescent="0.25">
      <c r="A87" s="7"/>
      <c r="B87" s="19"/>
      <c r="C87" s="71"/>
      <c r="D87" s="71"/>
      <c r="E87" s="84"/>
    </row>
    <row r="88" spans="1:5" ht="15.75" x14ac:dyDescent="0.25">
      <c r="A88" s="80" t="s">
        <v>66</v>
      </c>
      <c r="B88" s="19"/>
      <c r="C88" s="71"/>
      <c r="D88" s="71"/>
      <c r="E88" s="84"/>
    </row>
    <row r="89" spans="1:5" ht="15.75" x14ac:dyDescent="0.25">
      <c r="A89" s="7"/>
      <c r="B89" s="19"/>
      <c r="C89" s="71"/>
      <c r="D89" s="71"/>
      <c r="E89" s="84"/>
    </row>
    <row r="90" spans="1:5" ht="15.75" x14ac:dyDescent="0.25">
      <c r="A90" s="7" t="s">
        <v>67</v>
      </c>
      <c r="B90" s="9" t="s">
        <v>68</v>
      </c>
      <c r="C90" s="71">
        <v>17906</v>
      </c>
      <c r="D90" s="71">
        <v>18406</v>
      </c>
      <c r="E90" s="1">
        <v>18400</v>
      </c>
    </row>
    <row r="91" spans="1:5" ht="15.75" x14ac:dyDescent="0.25">
      <c r="A91" s="7" t="s">
        <v>69</v>
      </c>
      <c r="B91" s="19" t="s">
        <v>70</v>
      </c>
      <c r="C91" s="71">
        <v>1200</v>
      </c>
      <c r="D91" s="71">
        <v>1200</v>
      </c>
      <c r="E91" s="1">
        <v>1200</v>
      </c>
    </row>
    <row r="92" spans="1:5" ht="15.75" x14ac:dyDescent="0.25">
      <c r="A92" s="11" t="s">
        <v>71</v>
      </c>
      <c r="B92" s="13" t="s">
        <v>72</v>
      </c>
      <c r="C92" s="72">
        <v>17000</v>
      </c>
      <c r="D92" s="72">
        <v>6157.75</v>
      </c>
      <c r="E92" s="12">
        <v>17000</v>
      </c>
    </row>
    <row r="93" spans="1:5" ht="15.75" x14ac:dyDescent="0.25">
      <c r="A93" s="16" t="s">
        <v>8</v>
      </c>
      <c r="B93" s="9"/>
      <c r="C93" s="71">
        <f>SUM(C90:C92)</f>
        <v>36106</v>
      </c>
      <c r="D93" s="71">
        <f>SUM(D90:D92)</f>
        <v>25763.75</v>
      </c>
      <c r="E93" s="71">
        <f>SUM(E90:E92)</f>
        <v>36600</v>
      </c>
    </row>
    <row r="94" spans="1:5" ht="15.75" x14ac:dyDescent="0.25">
      <c r="A94" s="20"/>
      <c r="B94" s="19"/>
      <c r="C94" s="71"/>
      <c r="D94" s="71"/>
      <c r="E94" s="84"/>
    </row>
    <row r="95" spans="1:5" ht="15.75" x14ac:dyDescent="0.25">
      <c r="A95" s="26" t="s">
        <v>73</v>
      </c>
      <c r="B95" s="28"/>
      <c r="C95" s="72">
        <f>SUM(C8,C22,C32,C37,C45,C50,C55,C60,C67,C72,C81,C86,C93)</f>
        <v>289961.69</v>
      </c>
      <c r="D95" s="72">
        <f>SUM(D8,D22,D32,D37,D45,D50,D55,D60,D67,D72,D81,D86,D93)</f>
        <v>205212.72999999998</v>
      </c>
      <c r="E95" s="72">
        <f>SUM(E8,E22,E32,E37,E45,E50,E55,E60,E67,E72,E81,E86,E93)</f>
        <v>198133.32</v>
      </c>
    </row>
    <row r="96" spans="1:5" ht="15.75" x14ac:dyDescent="0.25">
      <c r="A96" s="7"/>
      <c r="B96" s="6"/>
      <c r="C96" s="71"/>
      <c r="D96" s="71"/>
      <c r="E96" s="84"/>
    </row>
    <row r="97" spans="1:5" ht="15.75" x14ac:dyDescent="0.25">
      <c r="A97" s="98" t="s">
        <v>74</v>
      </c>
      <c r="B97" s="98"/>
      <c r="C97" s="71"/>
      <c r="D97" s="71"/>
      <c r="E97" s="84"/>
    </row>
    <row r="98" spans="1:5" ht="15.75" x14ac:dyDescent="0.25">
      <c r="A98" s="7"/>
      <c r="B98" s="6"/>
      <c r="C98" s="71"/>
      <c r="D98" s="71"/>
      <c r="E98" s="84"/>
    </row>
    <row r="99" spans="1:5" ht="15.75" x14ac:dyDescent="0.25">
      <c r="A99" s="80" t="s">
        <v>75</v>
      </c>
      <c r="B99" s="6"/>
      <c r="C99" s="71"/>
      <c r="D99" s="71"/>
      <c r="E99" s="84"/>
    </row>
    <row r="100" spans="1:5" ht="15.75" x14ac:dyDescent="0.25">
      <c r="A100" s="7"/>
      <c r="B100" s="6"/>
      <c r="C100" s="71"/>
      <c r="D100" s="71"/>
      <c r="E100" s="84"/>
    </row>
    <row r="101" spans="1:5" ht="15.75" x14ac:dyDescent="0.25">
      <c r="A101" s="7" t="s">
        <v>4</v>
      </c>
      <c r="B101" s="9" t="s">
        <v>76</v>
      </c>
      <c r="C101" s="71">
        <v>25554</v>
      </c>
      <c r="D101" s="71">
        <v>25554</v>
      </c>
      <c r="E101" s="1">
        <v>26065.08</v>
      </c>
    </row>
    <row r="102" spans="1:5" ht="15.75" x14ac:dyDescent="0.25">
      <c r="A102" s="7" t="s">
        <v>41</v>
      </c>
      <c r="B102" s="19" t="s">
        <v>77</v>
      </c>
      <c r="C102" s="71">
        <v>700</v>
      </c>
      <c r="D102" s="71">
        <v>700</v>
      </c>
      <c r="E102" s="1">
        <v>500</v>
      </c>
    </row>
    <row r="103" spans="1:5" ht="15.75" x14ac:dyDescent="0.25">
      <c r="A103" s="11" t="s">
        <v>6</v>
      </c>
      <c r="B103" s="13" t="s">
        <v>78</v>
      </c>
      <c r="C103" s="72">
        <v>2300</v>
      </c>
      <c r="D103" s="72">
        <v>2300</v>
      </c>
      <c r="E103" s="12">
        <v>2500</v>
      </c>
    </row>
    <row r="104" spans="1:5" ht="15.75" x14ac:dyDescent="0.25">
      <c r="A104" s="15" t="s">
        <v>8</v>
      </c>
      <c r="B104" s="19"/>
      <c r="C104" s="71">
        <f>SUM(C101:C103)</f>
        <v>28554</v>
      </c>
      <c r="D104" s="71">
        <f>SUM(D101:D103)</f>
        <v>28554</v>
      </c>
      <c r="E104" s="71">
        <f>SUM(E101:E103)</f>
        <v>29065.08</v>
      </c>
    </row>
    <row r="105" spans="1:5" ht="15.75" x14ac:dyDescent="0.25">
      <c r="A105" s="7"/>
      <c r="B105" s="19"/>
      <c r="C105" s="71"/>
      <c r="D105" s="71"/>
      <c r="E105" s="84"/>
    </row>
    <row r="106" spans="1:5" ht="15.75" x14ac:dyDescent="0.25">
      <c r="A106" s="80" t="s">
        <v>79</v>
      </c>
      <c r="B106" s="9"/>
      <c r="C106" s="71"/>
      <c r="D106" s="71"/>
      <c r="E106" s="84"/>
    </row>
    <row r="107" spans="1:5" ht="15.75" x14ac:dyDescent="0.25">
      <c r="A107" s="7"/>
      <c r="B107" s="19"/>
      <c r="C107" s="71"/>
      <c r="D107" s="71"/>
      <c r="E107" s="84"/>
    </row>
    <row r="108" spans="1:5" ht="15.75" x14ac:dyDescent="0.25">
      <c r="A108" s="11" t="s">
        <v>6</v>
      </c>
      <c r="B108" s="13" t="s">
        <v>80</v>
      </c>
      <c r="C108" s="72">
        <v>2000</v>
      </c>
      <c r="D108" s="72">
        <v>2000</v>
      </c>
      <c r="E108" s="12">
        <v>5000</v>
      </c>
    </row>
    <row r="109" spans="1:5" ht="15.75" x14ac:dyDescent="0.25">
      <c r="A109" s="16" t="s">
        <v>8</v>
      </c>
      <c r="B109" s="19"/>
      <c r="C109" s="71">
        <f>SUM(C108)</f>
        <v>2000</v>
      </c>
      <c r="D109" s="71">
        <f>SUM(D108)</f>
        <v>2000</v>
      </c>
      <c r="E109" s="71">
        <f>SUM(E108)</f>
        <v>5000</v>
      </c>
    </row>
    <row r="110" spans="1:5" ht="15.75" x14ac:dyDescent="0.25">
      <c r="A110" s="7"/>
      <c r="B110" s="19"/>
      <c r="C110" s="71"/>
      <c r="D110" s="71"/>
      <c r="E110" s="84"/>
    </row>
    <row r="111" spans="1:5" ht="15.75" x14ac:dyDescent="0.25">
      <c r="A111" s="80" t="s">
        <v>81</v>
      </c>
      <c r="B111" s="19"/>
      <c r="C111" s="71"/>
      <c r="D111" s="71"/>
      <c r="E111" s="84"/>
    </row>
    <row r="112" spans="1:5" ht="15.75" x14ac:dyDescent="0.25">
      <c r="A112" s="80"/>
      <c r="B112" s="19"/>
      <c r="C112" s="71"/>
      <c r="D112" s="71"/>
      <c r="E112" s="84"/>
    </row>
    <row r="113" spans="1:5" ht="15.75" x14ac:dyDescent="0.25">
      <c r="A113" s="7" t="s">
        <v>4</v>
      </c>
      <c r="B113" s="19" t="s">
        <v>82</v>
      </c>
      <c r="C113" s="71">
        <v>0</v>
      </c>
      <c r="D113" s="71">
        <v>0</v>
      </c>
      <c r="E113" s="1">
        <v>0</v>
      </c>
    </row>
    <row r="114" spans="1:5" ht="15.75" x14ac:dyDescent="0.25">
      <c r="A114" s="11" t="s">
        <v>6</v>
      </c>
      <c r="B114" s="13" t="s">
        <v>83</v>
      </c>
      <c r="C114" s="72">
        <v>16500</v>
      </c>
      <c r="D114" s="72">
        <v>16500</v>
      </c>
      <c r="E114" s="12">
        <v>16800</v>
      </c>
    </row>
    <row r="115" spans="1:5" ht="15.75" x14ac:dyDescent="0.25">
      <c r="A115" s="16" t="s">
        <v>8</v>
      </c>
      <c r="B115" s="19"/>
      <c r="C115" s="71">
        <f>SUM(C113:C114)</f>
        <v>16500</v>
      </c>
      <c r="D115" s="71">
        <f>SUM(D113:D114)</f>
        <v>16500</v>
      </c>
      <c r="E115" s="71">
        <f>SUM(E113:E114)</f>
        <v>16800</v>
      </c>
    </row>
    <row r="116" spans="1:5" ht="15.75" x14ac:dyDescent="0.25">
      <c r="A116" s="20"/>
      <c r="B116" s="9"/>
      <c r="C116" s="71"/>
      <c r="D116" s="71"/>
      <c r="E116" s="84"/>
    </row>
    <row r="117" spans="1:5" ht="15.75" x14ac:dyDescent="0.25">
      <c r="A117" s="29" t="s">
        <v>84</v>
      </c>
      <c r="B117" s="28"/>
      <c r="C117" s="72">
        <f>SUM(C104,C109,C115)</f>
        <v>47054</v>
      </c>
      <c r="D117" s="72">
        <f>SUM(D104,D109,D115)</f>
        <v>47054</v>
      </c>
      <c r="E117" s="72">
        <f>SUM(E104,E109,E115)</f>
        <v>50865.08</v>
      </c>
    </row>
    <row r="118" spans="1:5" ht="15.75" x14ac:dyDescent="0.25">
      <c r="A118" s="30"/>
      <c r="B118" s="31"/>
      <c r="C118" s="71"/>
      <c r="D118" s="71"/>
      <c r="E118" s="84"/>
    </row>
    <row r="119" spans="1:5" ht="15.75" x14ac:dyDescent="0.25">
      <c r="A119" s="101" t="s">
        <v>85</v>
      </c>
      <c r="B119" s="101"/>
      <c r="C119" s="71"/>
      <c r="D119" s="71"/>
      <c r="E119" s="84"/>
    </row>
    <row r="120" spans="1:5" ht="15.75" x14ac:dyDescent="0.25">
      <c r="A120" s="32"/>
      <c r="B120" s="31"/>
      <c r="C120" s="71"/>
      <c r="D120" s="71"/>
      <c r="E120" s="84"/>
    </row>
    <row r="121" spans="1:5" ht="15.75" x14ac:dyDescent="0.25">
      <c r="A121" s="82" t="s">
        <v>86</v>
      </c>
      <c r="B121" s="31"/>
      <c r="C121" s="71"/>
      <c r="D121" s="71"/>
      <c r="E121" s="84"/>
    </row>
    <row r="122" spans="1:5" ht="15.75" x14ac:dyDescent="0.25">
      <c r="A122" s="30"/>
      <c r="B122" s="31"/>
      <c r="C122" s="71"/>
      <c r="D122" s="71"/>
      <c r="E122" s="84"/>
    </row>
    <row r="123" spans="1:5" ht="15.75" x14ac:dyDescent="0.25">
      <c r="A123" s="33" t="s">
        <v>6</v>
      </c>
      <c r="B123" s="28" t="s">
        <v>87</v>
      </c>
      <c r="C123" s="72">
        <v>100</v>
      </c>
      <c r="D123" s="72">
        <v>100</v>
      </c>
      <c r="E123" s="12">
        <v>200</v>
      </c>
    </row>
    <row r="124" spans="1:5" ht="15.75" x14ac:dyDescent="0.25">
      <c r="A124" s="16" t="s">
        <v>8</v>
      </c>
      <c r="B124" s="17"/>
      <c r="C124" s="71">
        <f>SUM(C123)</f>
        <v>100</v>
      </c>
      <c r="D124" s="71">
        <f>SUM(D123)</f>
        <v>100</v>
      </c>
      <c r="E124" s="71">
        <f>SUM(E123)</f>
        <v>200</v>
      </c>
    </row>
    <row r="125" spans="1:5" ht="15.75" x14ac:dyDescent="0.25">
      <c r="A125" s="30"/>
      <c r="B125" s="31"/>
      <c r="C125" s="71"/>
      <c r="D125" s="71"/>
      <c r="E125" s="84"/>
    </row>
    <row r="126" spans="1:5" ht="15.75" x14ac:dyDescent="0.25">
      <c r="A126" s="96" t="s">
        <v>88</v>
      </c>
      <c r="B126" s="96"/>
      <c r="C126" s="71"/>
      <c r="D126" s="71"/>
      <c r="E126" s="84"/>
    </row>
    <row r="127" spans="1:5" ht="15.75" x14ac:dyDescent="0.25">
      <c r="A127" s="7"/>
      <c r="B127" s="6"/>
      <c r="C127" s="1"/>
      <c r="D127" s="84"/>
      <c r="E127" s="84"/>
    </row>
    <row r="128" spans="1:5" ht="15.75" x14ac:dyDescent="0.25">
      <c r="A128" s="80" t="s">
        <v>89</v>
      </c>
      <c r="B128" s="6"/>
      <c r="C128" s="1"/>
      <c r="D128" s="84"/>
      <c r="E128" s="84"/>
    </row>
    <row r="129" spans="1:5" ht="15.75" x14ac:dyDescent="0.25">
      <c r="A129" s="7"/>
      <c r="B129" s="6"/>
      <c r="C129" s="1"/>
      <c r="D129" s="84"/>
      <c r="E129" s="84"/>
    </row>
    <row r="130" spans="1:5" ht="15.75" x14ac:dyDescent="0.25">
      <c r="A130" s="7" t="s">
        <v>4</v>
      </c>
      <c r="B130" s="19" t="s">
        <v>90</v>
      </c>
      <c r="C130" s="71">
        <v>50668.56</v>
      </c>
      <c r="D130" s="71">
        <v>50668.56</v>
      </c>
      <c r="E130" s="1">
        <v>51681.84</v>
      </c>
    </row>
    <row r="131" spans="1:5" ht="15.75" x14ac:dyDescent="0.25">
      <c r="A131" s="7" t="s">
        <v>41</v>
      </c>
      <c r="B131" s="19" t="s">
        <v>91</v>
      </c>
      <c r="C131" s="71">
        <v>0</v>
      </c>
      <c r="D131" s="71">
        <v>0</v>
      </c>
      <c r="E131" s="1">
        <v>0</v>
      </c>
    </row>
    <row r="132" spans="1:5" ht="15.75" x14ac:dyDescent="0.25">
      <c r="A132" s="11" t="s">
        <v>6</v>
      </c>
      <c r="B132" s="13" t="s">
        <v>92</v>
      </c>
      <c r="C132" s="72">
        <v>300</v>
      </c>
      <c r="D132" s="72">
        <v>300</v>
      </c>
      <c r="E132" s="12">
        <v>300</v>
      </c>
    </row>
    <row r="133" spans="1:5" ht="15.75" x14ac:dyDescent="0.25">
      <c r="A133" s="16" t="s">
        <v>8</v>
      </c>
      <c r="B133" s="19"/>
      <c r="C133" s="71">
        <f>SUM(C130:C132)</f>
        <v>50968.56</v>
      </c>
      <c r="D133" s="71">
        <f>SUM(D130:D132)</f>
        <v>50968.56</v>
      </c>
      <c r="E133" s="71">
        <f>SUM(E130:E132)</f>
        <v>51981.84</v>
      </c>
    </row>
    <row r="134" spans="1:5" ht="15.75" x14ac:dyDescent="0.25">
      <c r="A134" s="7"/>
      <c r="B134" s="19"/>
      <c r="C134" s="71"/>
      <c r="D134" s="71"/>
      <c r="E134" s="84"/>
    </row>
    <row r="135" spans="1:5" ht="15.75" x14ac:dyDescent="0.25">
      <c r="A135" s="80" t="s">
        <v>93</v>
      </c>
      <c r="B135" s="19"/>
      <c r="C135" s="71"/>
      <c r="D135" s="71"/>
      <c r="E135" s="84"/>
    </row>
    <row r="136" spans="1:5" ht="15.75" x14ac:dyDescent="0.25">
      <c r="A136" s="7"/>
      <c r="B136" s="19"/>
      <c r="C136" s="71"/>
      <c r="D136" s="71"/>
      <c r="E136" s="84"/>
    </row>
    <row r="137" spans="1:5" ht="15.75" x14ac:dyDescent="0.25">
      <c r="A137" s="11" t="s">
        <v>6</v>
      </c>
      <c r="B137" s="13" t="s">
        <v>94</v>
      </c>
      <c r="C137" s="72">
        <v>3500</v>
      </c>
      <c r="D137" s="72">
        <v>3500</v>
      </c>
      <c r="E137" s="12">
        <v>3500</v>
      </c>
    </row>
    <row r="138" spans="1:5" ht="15.75" x14ac:dyDescent="0.25">
      <c r="A138" s="16" t="s">
        <v>8</v>
      </c>
      <c r="B138" s="19"/>
      <c r="C138" s="71">
        <f>SUM(C137)</f>
        <v>3500</v>
      </c>
      <c r="D138" s="71">
        <f>SUM(D137)</f>
        <v>3500</v>
      </c>
      <c r="E138" s="71">
        <f>SUM(E137)</f>
        <v>3500</v>
      </c>
    </row>
    <row r="139" spans="1:5" ht="15.75" x14ac:dyDescent="0.25">
      <c r="A139" s="16"/>
      <c r="B139" s="19"/>
      <c r="C139" s="71"/>
      <c r="D139" s="71"/>
      <c r="E139" s="84"/>
    </row>
    <row r="140" spans="1:5" ht="15.75" x14ac:dyDescent="0.25">
      <c r="A140" s="82" t="s">
        <v>95</v>
      </c>
      <c r="B140" s="19"/>
      <c r="C140" s="71"/>
      <c r="D140" s="71"/>
      <c r="E140" s="84"/>
    </row>
    <row r="141" spans="1:5" ht="15.75" x14ac:dyDescent="0.25">
      <c r="A141" s="82"/>
      <c r="B141" s="19"/>
      <c r="C141" s="71"/>
      <c r="D141" s="71"/>
      <c r="E141" s="84"/>
    </row>
    <row r="142" spans="1:5" ht="15.75" x14ac:dyDescent="0.25">
      <c r="A142" s="33" t="s">
        <v>6</v>
      </c>
      <c r="B142" s="13" t="s">
        <v>96</v>
      </c>
      <c r="C142" s="72">
        <v>1150</v>
      </c>
      <c r="D142" s="72">
        <v>1150</v>
      </c>
      <c r="E142" s="12">
        <v>1800</v>
      </c>
    </row>
    <row r="143" spans="1:5" ht="15.75" x14ac:dyDescent="0.25">
      <c r="A143" s="16" t="s">
        <v>8</v>
      </c>
      <c r="B143" s="19"/>
      <c r="C143" s="71">
        <f>SUM(C142)</f>
        <v>1150</v>
      </c>
      <c r="D143" s="71">
        <f>SUM(D142)</f>
        <v>1150</v>
      </c>
      <c r="E143" s="71">
        <f>SUM(E142)</f>
        <v>1800</v>
      </c>
    </row>
    <row r="144" spans="1:5" ht="15.75" x14ac:dyDescent="0.25">
      <c r="A144" s="20"/>
      <c r="B144" s="9"/>
      <c r="C144" s="72"/>
      <c r="D144" s="72"/>
      <c r="E144" s="12"/>
    </row>
    <row r="145" spans="1:5" ht="15.75" x14ac:dyDescent="0.25">
      <c r="A145" s="34" t="s">
        <v>97</v>
      </c>
      <c r="B145" s="36"/>
      <c r="C145" s="72">
        <f>SUM(C133,C138,C143)</f>
        <v>55618.559999999998</v>
      </c>
      <c r="D145" s="72">
        <f>SUM(D133,D138,D143)</f>
        <v>55618.559999999998</v>
      </c>
      <c r="E145" s="72">
        <f>SUM(E133,E138,E143)</f>
        <v>57281.84</v>
      </c>
    </row>
    <row r="146" spans="1:5" ht="15.75" x14ac:dyDescent="0.25">
      <c r="A146" s="7"/>
      <c r="B146" s="6"/>
      <c r="C146" s="1"/>
      <c r="D146" s="84"/>
      <c r="E146" s="84"/>
    </row>
    <row r="147" spans="1:5" ht="15.75" x14ac:dyDescent="0.25">
      <c r="A147" s="7"/>
      <c r="B147" s="6"/>
      <c r="C147" s="1"/>
      <c r="D147" s="84"/>
      <c r="E147" s="84"/>
    </row>
    <row r="148" spans="1:5" ht="15.75" x14ac:dyDescent="0.25">
      <c r="A148" s="7"/>
      <c r="B148" s="6"/>
      <c r="C148" s="1"/>
      <c r="D148" s="84"/>
      <c r="E148" s="84"/>
    </row>
    <row r="149" spans="1:5" ht="15.75" x14ac:dyDescent="0.25">
      <c r="A149" s="7"/>
      <c r="B149" s="6"/>
      <c r="C149" s="1"/>
      <c r="D149" s="84"/>
      <c r="E149" s="84"/>
    </row>
    <row r="150" spans="1:5" ht="15.75" x14ac:dyDescent="0.25">
      <c r="A150" s="98" t="s">
        <v>98</v>
      </c>
      <c r="B150" s="98"/>
      <c r="C150" s="1"/>
      <c r="D150" s="84"/>
      <c r="E150" s="84"/>
    </row>
    <row r="151" spans="1:5" ht="15.75" x14ac:dyDescent="0.25">
      <c r="A151" s="7"/>
      <c r="B151" s="6"/>
      <c r="C151" s="1"/>
      <c r="D151" s="84"/>
      <c r="E151" s="84"/>
    </row>
    <row r="152" spans="1:5" ht="15.75" x14ac:dyDescent="0.25">
      <c r="A152" s="80" t="s">
        <v>99</v>
      </c>
      <c r="B152" s="6"/>
      <c r="C152" s="1"/>
      <c r="D152" s="84"/>
      <c r="E152" s="84"/>
    </row>
    <row r="153" spans="1:5" ht="15.75" x14ac:dyDescent="0.25">
      <c r="A153" s="7"/>
      <c r="B153" s="6"/>
      <c r="C153" s="1"/>
      <c r="D153" s="84"/>
      <c r="E153" s="84"/>
    </row>
    <row r="154" spans="1:5" ht="15.75" x14ac:dyDescent="0.25">
      <c r="A154" s="11" t="s">
        <v>6</v>
      </c>
      <c r="B154" s="13" t="s">
        <v>100</v>
      </c>
      <c r="C154" s="72">
        <v>43276.78</v>
      </c>
      <c r="D154" s="72">
        <v>43276.78</v>
      </c>
      <c r="E154" s="12">
        <v>43032.6</v>
      </c>
    </row>
    <row r="155" spans="1:5" ht="15.75" x14ac:dyDescent="0.25">
      <c r="A155" s="16" t="s">
        <v>8</v>
      </c>
      <c r="B155" s="17"/>
      <c r="C155" s="71">
        <f>SUM(C154)</f>
        <v>43276.78</v>
      </c>
      <c r="D155" s="71">
        <f>SUM(D154)</f>
        <v>43276.78</v>
      </c>
      <c r="E155" s="71">
        <f>SUM(E154)</f>
        <v>43032.6</v>
      </c>
    </row>
    <row r="156" spans="1:5" ht="15.75" x14ac:dyDescent="0.25">
      <c r="A156" s="7"/>
      <c r="B156" s="19"/>
      <c r="C156" s="71"/>
      <c r="D156" s="71"/>
      <c r="E156" s="84"/>
    </row>
    <row r="157" spans="1:5" ht="15.75" x14ac:dyDescent="0.25">
      <c r="A157" s="80" t="s">
        <v>101</v>
      </c>
      <c r="B157" s="19"/>
      <c r="C157" s="71"/>
      <c r="D157" s="71"/>
      <c r="E157" s="84"/>
    </row>
    <row r="158" spans="1:5" ht="15.75" x14ac:dyDescent="0.25">
      <c r="A158" s="7"/>
      <c r="B158" s="19"/>
      <c r="C158" s="71"/>
      <c r="D158" s="71"/>
      <c r="E158" s="84"/>
    </row>
    <row r="159" spans="1:5" ht="15.75" x14ac:dyDescent="0.25">
      <c r="A159" s="11" t="s">
        <v>6</v>
      </c>
      <c r="B159" s="13" t="s">
        <v>102</v>
      </c>
      <c r="C159" s="72">
        <v>5000</v>
      </c>
      <c r="D159" s="72">
        <v>5000</v>
      </c>
      <c r="E159" s="12">
        <v>5000</v>
      </c>
    </row>
    <row r="160" spans="1:5" ht="15.75" x14ac:dyDescent="0.25">
      <c r="A160" s="16" t="s">
        <v>8</v>
      </c>
      <c r="B160" s="17"/>
      <c r="C160" s="71">
        <f>SUM(C159)</f>
        <v>5000</v>
      </c>
      <c r="D160" s="71">
        <f>SUM(D159)</f>
        <v>5000</v>
      </c>
      <c r="E160" s="71">
        <f>SUM(E159)</f>
        <v>5000</v>
      </c>
    </row>
    <row r="161" spans="1:5" ht="15.75" x14ac:dyDescent="0.25">
      <c r="A161" s="7"/>
      <c r="B161" s="19"/>
      <c r="C161" s="71"/>
      <c r="D161" s="71"/>
      <c r="E161" s="84"/>
    </row>
    <row r="162" spans="1:5" ht="15.75" x14ac:dyDescent="0.25">
      <c r="A162" s="80" t="s">
        <v>103</v>
      </c>
      <c r="B162" s="19"/>
      <c r="C162" s="71"/>
      <c r="D162" s="71"/>
      <c r="E162" s="84"/>
    </row>
    <row r="163" spans="1:5" ht="15.75" x14ac:dyDescent="0.25">
      <c r="A163" s="7"/>
      <c r="B163" s="19"/>
      <c r="C163" s="71"/>
      <c r="D163" s="71"/>
      <c r="E163" s="84"/>
    </row>
    <row r="164" spans="1:5" ht="15.75" x14ac:dyDescent="0.25">
      <c r="A164" s="11" t="s">
        <v>6</v>
      </c>
      <c r="B164" s="13" t="s">
        <v>104</v>
      </c>
      <c r="C164" s="72">
        <v>400</v>
      </c>
      <c r="D164" s="72">
        <v>400</v>
      </c>
      <c r="E164" s="12">
        <v>400</v>
      </c>
    </row>
    <row r="165" spans="1:5" ht="15.75" x14ac:dyDescent="0.25">
      <c r="A165" s="16" t="s">
        <v>8</v>
      </c>
      <c r="B165" s="17"/>
      <c r="C165" s="71">
        <f>SUM(C164)</f>
        <v>400</v>
      </c>
      <c r="D165" s="71">
        <f>SUM(D164)</f>
        <v>400</v>
      </c>
      <c r="E165" s="71">
        <f>SUM(E164)</f>
        <v>400</v>
      </c>
    </row>
    <row r="166" spans="1:5" ht="15.75" x14ac:dyDescent="0.25">
      <c r="A166" s="7"/>
      <c r="B166" s="19"/>
      <c r="C166" s="71"/>
      <c r="D166" s="71"/>
      <c r="E166" s="84"/>
    </row>
    <row r="167" spans="1:5" ht="15.75" x14ac:dyDescent="0.25">
      <c r="A167" s="80" t="s">
        <v>105</v>
      </c>
      <c r="B167" s="19"/>
      <c r="C167" s="71"/>
      <c r="D167" s="71"/>
      <c r="E167" s="84"/>
    </row>
    <row r="168" spans="1:5" ht="15.75" x14ac:dyDescent="0.25">
      <c r="A168" s="7"/>
      <c r="B168" s="19"/>
      <c r="C168" s="71"/>
      <c r="D168" s="71"/>
      <c r="E168" s="84"/>
    </row>
    <row r="169" spans="1:5" ht="15.75" x14ac:dyDescent="0.25">
      <c r="A169" s="7" t="s">
        <v>106</v>
      </c>
      <c r="B169" s="19" t="s">
        <v>107</v>
      </c>
      <c r="C169" s="71">
        <v>0</v>
      </c>
      <c r="D169" s="71">
        <v>600</v>
      </c>
      <c r="E169" s="1">
        <v>0</v>
      </c>
    </row>
    <row r="170" spans="1:5" ht="15.75" x14ac:dyDescent="0.25">
      <c r="A170" s="11" t="s">
        <v>6</v>
      </c>
      <c r="B170" s="13" t="s">
        <v>108</v>
      </c>
      <c r="C170" s="72">
        <v>0</v>
      </c>
      <c r="D170" s="72">
        <v>1200</v>
      </c>
      <c r="E170" s="12">
        <v>0</v>
      </c>
    </row>
    <row r="171" spans="1:5" ht="15.75" x14ac:dyDescent="0.25">
      <c r="A171" s="16" t="s">
        <v>8</v>
      </c>
      <c r="B171" s="17"/>
      <c r="C171" s="71">
        <f>SUM(C169:C170)</f>
        <v>0</v>
      </c>
      <c r="D171" s="71">
        <f>SUM(D169:D170)</f>
        <v>1800</v>
      </c>
      <c r="E171" s="71">
        <f>SUM(E169:E170)</f>
        <v>0</v>
      </c>
    </row>
    <row r="172" spans="1:5" ht="15.75" x14ac:dyDescent="0.25">
      <c r="A172" s="7"/>
      <c r="B172" s="19"/>
      <c r="C172" s="71"/>
      <c r="D172" s="71"/>
      <c r="E172" s="84"/>
    </row>
    <row r="173" spans="1:5" ht="15.75" x14ac:dyDescent="0.25">
      <c r="A173" s="80" t="s">
        <v>109</v>
      </c>
      <c r="B173" s="19"/>
      <c r="C173" s="71"/>
      <c r="D173" s="71"/>
      <c r="E173" s="84"/>
    </row>
    <row r="174" spans="1:5" ht="15.75" x14ac:dyDescent="0.25">
      <c r="A174" s="7"/>
      <c r="B174" s="19"/>
      <c r="C174" s="71"/>
      <c r="D174" s="71"/>
      <c r="E174" s="84"/>
    </row>
    <row r="175" spans="1:5" ht="15.75" x14ac:dyDescent="0.25">
      <c r="A175" s="11" t="s">
        <v>6</v>
      </c>
      <c r="B175" s="13" t="s">
        <v>110</v>
      </c>
      <c r="C175" s="72">
        <v>2200</v>
      </c>
      <c r="D175" s="72">
        <v>2200</v>
      </c>
      <c r="E175" s="12">
        <v>2200</v>
      </c>
    </row>
    <row r="176" spans="1:5" ht="15.75" x14ac:dyDescent="0.25">
      <c r="A176" s="16" t="s">
        <v>8</v>
      </c>
      <c r="B176" s="17"/>
      <c r="C176" s="71">
        <f>SUM(C175)</f>
        <v>2200</v>
      </c>
      <c r="D176" s="71">
        <f>SUM(D175)</f>
        <v>2200</v>
      </c>
      <c r="E176" s="71">
        <f>SUM(E175)</f>
        <v>2200</v>
      </c>
    </row>
    <row r="177" spans="1:5" ht="15.75" x14ac:dyDescent="0.25">
      <c r="A177" s="11"/>
      <c r="B177" s="9"/>
      <c r="C177" s="72"/>
      <c r="D177" s="72"/>
      <c r="E177" s="12"/>
    </row>
    <row r="178" spans="1:5" ht="15.75" x14ac:dyDescent="0.25">
      <c r="A178" s="37" t="s">
        <v>111</v>
      </c>
      <c r="B178" s="36"/>
      <c r="C178" s="73">
        <f>SUM(C155,C160,C165,C171,C176)</f>
        <v>50876.78</v>
      </c>
      <c r="D178" s="73">
        <f>SUM(D155,D160,D165,D171,D176)</f>
        <v>52676.78</v>
      </c>
      <c r="E178" s="73">
        <f>SUM(E155,E160,E165,E171,E176)</f>
        <v>50632.6</v>
      </c>
    </row>
    <row r="179" spans="1:5" ht="15.75" x14ac:dyDescent="0.25">
      <c r="A179" s="7"/>
      <c r="B179" s="6"/>
      <c r="C179" s="71"/>
      <c r="D179" s="71"/>
      <c r="E179" s="84"/>
    </row>
    <row r="180" spans="1:5" ht="15.75" x14ac:dyDescent="0.25">
      <c r="A180" s="96" t="s">
        <v>112</v>
      </c>
      <c r="B180" s="96"/>
      <c r="C180" s="71"/>
      <c r="D180" s="71"/>
      <c r="E180" s="84"/>
    </row>
    <row r="181" spans="1:5" ht="15.75" x14ac:dyDescent="0.25">
      <c r="A181" s="7"/>
      <c r="B181" s="6"/>
      <c r="C181" s="71"/>
      <c r="D181" s="71"/>
      <c r="E181" s="84"/>
    </row>
    <row r="182" spans="1:5" ht="15.75" x14ac:dyDescent="0.25">
      <c r="A182" s="80" t="s">
        <v>113</v>
      </c>
      <c r="B182" s="6"/>
      <c r="C182" s="71"/>
      <c r="D182" s="71"/>
      <c r="E182" s="84"/>
    </row>
    <row r="183" spans="1:5" ht="15.75" x14ac:dyDescent="0.25">
      <c r="A183" s="7"/>
      <c r="B183" s="6"/>
      <c r="C183" s="71"/>
      <c r="D183" s="71"/>
      <c r="E183" s="84"/>
    </row>
    <row r="184" spans="1:5" ht="15.75" x14ac:dyDescent="0.25">
      <c r="A184" s="7" t="s">
        <v>106</v>
      </c>
      <c r="B184" s="64" t="s">
        <v>284</v>
      </c>
      <c r="C184" s="71">
        <v>0</v>
      </c>
      <c r="D184" s="71">
        <v>200</v>
      </c>
      <c r="E184" s="71">
        <v>200</v>
      </c>
    </row>
    <row r="185" spans="1:5" ht="15.75" x14ac:dyDescent="0.25">
      <c r="A185" s="7" t="s">
        <v>114</v>
      </c>
      <c r="B185" s="68" t="s">
        <v>115</v>
      </c>
      <c r="C185" s="71">
        <v>0</v>
      </c>
      <c r="D185" s="71">
        <v>8331.43</v>
      </c>
      <c r="E185" s="1">
        <v>0</v>
      </c>
    </row>
    <row r="186" spans="1:5" ht="15.75" x14ac:dyDescent="0.25">
      <c r="A186" s="11" t="s">
        <v>6</v>
      </c>
      <c r="B186" s="13" t="s">
        <v>116</v>
      </c>
      <c r="C186" s="72">
        <v>500</v>
      </c>
      <c r="D186" s="72">
        <v>300</v>
      </c>
      <c r="E186" s="12">
        <v>300</v>
      </c>
    </row>
    <row r="187" spans="1:5" ht="15.75" x14ac:dyDescent="0.25">
      <c r="A187" s="16" t="s">
        <v>8</v>
      </c>
      <c r="B187" s="17"/>
      <c r="C187" s="71">
        <f>SUM(C184:C186)</f>
        <v>500</v>
      </c>
      <c r="D187" s="71">
        <f t="shared" ref="D187:E187" si="0">SUM(D184:D186)</f>
        <v>8831.43</v>
      </c>
      <c r="E187" s="71">
        <f t="shared" si="0"/>
        <v>500</v>
      </c>
    </row>
    <row r="188" spans="1:5" ht="15.75" x14ac:dyDescent="0.25">
      <c r="A188" s="7"/>
      <c r="B188" s="19"/>
      <c r="C188" s="71"/>
      <c r="D188" s="71"/>
      <c r="E188" s="84"/>
    </row>
    <row r="189" spans="1:5" ht="15.75" x14ac:dyDescent="0.25">
      <c r="A189" s="80" t="s">
        <v>117</v>
      </c>
      <c r="B189" s="19"/>
      <c r="C189" s="71"/>
      <c r="D189" s="71"/>
      <c r="E189" s="84"/>
    </row>
    <row r="190" spans="1:5" ht="15.75" x14ac:dyDescent="0.25">
      <c r="A190" s="7"/>
      <c r="B190" s="19"/>
      <c r="C190" s="71"/>
      <c r="D190" s="71"/>
      <c r="E190" s="84"/>
    </row>
    <row r="191" spans="1:5" ht="15.75" x14ac:dyDescent="0.25">
      <c r="A191" s="11" t="s">
        <v>6</v>
      </c>
      <c r="B191" s="13" t="s">
        <v>118</v>
      </c>
      <c r="C191" s="72">
        <v>6500</v>
      </c>
      <c r="D191" s="72">
        <v>6500</v>
      </c>
      <c r="E191" s="12">
        <v>2000</v>
      </c>
    </row>
    <row r="192" spans="1:5" ht="15.75" x14ac:dyDescent="0.25">
      <c r="A192" s="16" t="s">
        <v>8</v>
      </c>
      <c r="B192" s="17"/>
      <c r="C192" s="71">
        <f>SUM(C191)</f>
        <v>6500</v>
      </c>
      <c r="D192" s="71">
        <f>SUM(D191)</f>
        <v>6500</v>
      </c>
      <c r="E192" s="71">
        <f>SUM(E191)</f>
        <v>2000</v>
      </c>
    </row>
    <row r="193" spans="1:5" ht="15.75" x14ac:dyDescent="0.25">
      <c r="A193" s="7"/>
      <c r="B193" s="19"/>
      <c r="C193" s="71"/>
      <c r="D193" s="71"/>
      <c r="E193" s="84"/>
    </row>
    <row r="194" spans="1:5" ht="15.75" x14ac:dyDescent="0.25">
      <c r="A194" s="80" t="s">
        <v>119</v>
      </c>
      <c r="B194" s="19"/>
      <c r="C194" s="71"/>
      <c r="D194" s="71"/>
      <c r="E194" s="84"/>
    </row>
    <row r="195" spans="1:5" ht="15.75" x14ac:dyDescent="0.25">
      <c r="A195" s="7"/>
      <c r="B195" s="19"/>
      <c r="C195" s="71"/>
      <c r="D195" s="71"/>
      <c r="E195" s="84"/>
    </row>
    <row r="196" spans="1:5" ht="15.75" x14ac:dyDescent="0.25">
      <c r="A196" s="7" t="s">
        <v>4</v>
      </c>
      <c r="B196" s="19" t="s">
        <v>120</v>
      </c>
      <c r="C196" s="71">
        <v>3344</v>
      </c>
      <c r="D196" s="71">
        <v>3344</v>
      </c>
      <c r="E196" s="1">
        <v>3410.88</v>
      </c>
    </row>
    <row r="197" spans="1:5" ht="15.75" x14ac:dyDescent="0.25">
      <c r="A197" s="7" t="s">
        <v>41</v>
      </c>
      <c r="B197" s="19" t="s">
        <v>121</v>
      </c>
      <c r="C197" s="71">
        <v>300</v>
      </c>
      <c r="D197" s="71">
        <v>300</v>
      </c>
      <c r="E197" s="1">
        <v>300</v>
      </c>
    </row>
    <row r="198" spans="1:5" ht="15.75" x14ac:dyDescent="0.25">
      <c r="A198" s="11" t="s">
        <v>6</v>
      </c>
      <c r="B198" s="13" t="s">
        <v>122</v>
      </c>
      <c r="C198" s="72">
        <v>200</v>
      </c>
      <c r="D198" s="72">
        <v>200</v>
      </c>
      <c r="E198" s="12">
        <v>200</v>
      </c>
    </row>
    <row r="199" spans="1:5" ht="15.75" x14ac:dyDescent="0.25">
      <c r="A199" s="16" t="s">
        <v>8</v>
      </c>
      <c r="B199" s="17"/>
      <c r="C199" s="71">
        <f>SUM(C196:C198)</f>
        <v>3844</v>
      </c>
      <c r="D199" s="71">
        <f>SUM(D196:D198)</f>
        <v>3844</v>
      </c>
      <c r="E199" s="71">
        <f>SUM(E196:E198)</f>
        <v>3910.88</v>
      </c>
    </row>
    <row r="200" spans="1:5" ht="15.75" x14ac:dyDescent="0.25">
      <c r="A200" s="20"/>
      <c r="B200" s="19"/>
      <c r="C200" s="72"/>
      <c r="D200" s="72"/>
      <c r="E200" s="12"/>
    </row>
    <row r="201" spans="1:5" ht="15.75" x14ac:dyDescent="0.25">
      <c r="A201" s="37" t="s">
        <v>123</v>
      </c>
      <c r="B201" s="36"/>
      <c r="C201" s="73">
        <f>SUM(C187,C192,C199)</f>
        <v>10844</v>
      </c>
      <c r="D201" s="73">
        <f>SUM(D187,D192,D199)</f>
        <v>19175.43</v>
      </c>
      <c r="E201" s="73">
        <f>SUM(E187,E192,E199)</f>
        <v>6410.88</v>
      </c>
    </row>
    <row r="202" spans="1:5" ht="15.75" x14ac:dyDescent="0.25">
      <c r="A202" s="82"/>
      <c r="B202" s="31"/>
      <c r="C202" s="71"/>
      <c r="D202" s="71"/>
      <c r="E202" s="84"/>
    </row>
    <row r="203" spans="1:5" ht="15.75" x14ac:dyDescent="0.25">
      <c r="A203" s="96" t="s">
        <v>124</v>
      </c>
      <c r="B203" s="96"/>
      <c r="C203" s="71"/>
      <c r="D203" s="71"/>
      <c r="E203" s="84"/>
    </row>
    <row r="204" spans="1:5" ht="15.75" x14ac:dyDescent="0.25">
      <c r="A204" s="7"/>
      <c r="B204" s="6"/>
      <c r="C204" s="71"/>
      <c r="D204" s="71"/>
      <c r="E204" s="84"/>
    </row>
    <row r="205" spans="1:5" ht="15.75" x14ac:dyDescent="0.25">
      <c r="A205" s="80" t="s">
        <v>125</v>
      </c>
      <c r="B205" s="6"/>
      <c r="C205" s="71"/>
      <c r="D205" s="71"/>
      <c r="E205" s="84"/>
    </row>
    <row r="206" spans="1:5" ht="15.75" x14ac:dyDescent="0.25">
      <c r="A206" s="7"/>
      <c r="B206" s="6"/>
      <c r="C206" s="71"/>
      <c r="D206" s="71"/>
      <c r="E206" s="84"/>
    </row>
    <row r="207" spans="1:5" ht="15.75" x14ac:dyDescent="0.25">
      <c r="A207" s="7" t="s">
        <v>126</v>
      </c>
      <c r="B207" s="19" t="s">
        <v>127</v>
      </c>
      <c r="C207" s="71">
        <v>34000</v>
      </c>
      <c r="D207" s="71">
        <v>31050</v>
      </c>
      <c r="E207" s="1">
        <v>33000</v>
      </c>
    </row>
    <row r="208" spans="1:5" ht="15.75" x14ac:dyDescent="0.25">
      <c r="A208" s="7" t="s">
        <v>128</v>
      </c>
      <c r="B208" s="19" t="s">
        <v>129</v>
      </c>
      <c r="C208" s="71">
        <v>2450</v>
      </c>
      <c r="D208" s="71">
        <v>2450</v>
      </c>
      <c r="E208" s="1">
        <v>2500</v>
      </c>
    </row>
    <row r="209" spans="1:5" ht="15.75" x14ac:dyDescent="0.25">
      <c r="A209" s="7" t="s">
        <v>130</v>
      </c>
      <c r="B209" s="19" t="s">
        <v>131</v>
      </c>
      <c r="C209" s="71">
        <v>10400</v>
      </c>
      <c r="D209" s="71">
        <v>10400</v>
      </c>
      <c r="E209" s="1">
        <v>10600</v>
      </c>
    </row>
    <row r="210" spans="1:5" ht="15.75" x14ac:dyDescent="0.25">
      <c r="A210" s="7" t="s">
        <v>132</v>
      </c>
      <c r="B210" s="19" t="s">
        <v>133</v>
      </c>
      <c r="C210" s="71">
        <v>8000</v>
      </c>
      <c r="D210" s="71">
        <v>7500</v>
      </c>
      <c r="E210" s="1">
        <v>9000</v>
      </c>
    </row>
    <row r="211" spans="1:5" ht="15.75" x14ac:dyDescent="0.25">
      <c r="A211" s="7" t="s">
        <v>134</v>
      </c>
      <c r="B211" s="19" t="s">
        <v>135</v>
      </c>
      <c r="C211" s="71">
        <v>3000</v>
      </c>
      <c r="D211" s="71">
        <v>3000</v>
      </c>
      <c r="E211" s="1">
        <v>3000</v>
      </c>
    </row>
    <row r="212" spans="1:5" ht="15.75" x14ac:dyDescent="0.25">
      <c r="A212" s="7" t="s">
        <v>136</v>
      </c>
      <c r="B212" s="19" t="s">
        <v>137</v>
      </c>
      <c r="C212" s="71">
        <v>28</v>
      </c>
      <c r="D212" s="71">
        <v>178</v>
      </c>
      <c r="E212" s="1">
        <v>200</v>
      </c>
    </row>
    <row r="213" spans="1:5" ht="15.75" x14ac:dyDescent="0.25">
      <c r="A213" s="20" t="s">
        <v>138</v>
      </c>
      <c r="B213" s="19" t="s">
        <v>139</v>
      </c>
      <c r="C213" s="71">
        <v>21000</v>
      </c>
      <c r="D213" s="71">
        <v>21000</v>
      </c>
      <c r="E213" s="1">
        <v>19000</v>
      </c>
    </row>
    <row r="214" spans="1:5" ht="15.75" x14ac:dyDescent="0.25">
      <c r="A214" s="20"/>
      <c r="B214" s="9"/>
      <c r="C214" s="71"/>
      <c r="D214" s="71"/>
      <c r="E214" s="84"/>
    </row>
    <row r="215" spans="1:5" ht="15.75" x14ac:dyDescent="0.25">
      <c r="A215" s="26" t="s">
        <v>140</v>
      </c>
      <c r="B215" s="28"/>
      <c r="C215" s="72">
        <f>SUM(C207:C213)</f>
        <v>78878</v>
      </c>
      <c r="D215" s="72">
        <f>SUM(D207:D213)</f>
        <v>75578</v>
      </c>
      <c r="E215" s="72">
        <f>SUM(E207:E213)</f>
        <v>77300</v>
      </c>
    </row>
    <row r="216" spans="1:5" ht="15.75" x14ac:dyDescent="0.25">
      <c r="A216" s="82"/>
      <c r="B216" s="9"/>
      <c r="C216" s="71"/>
      <c r="D216" s="71"/>
      <c r="E216" s="84"/>
    </row>
    <row r="217" spans="1:5" ht="15.75" x14ac:dyDescent="0.25">
      <c r="A217" s="82" t="s">
        <v>285</v>
      </c>
      <c r="B217" s="9"/>
      <c r="C217" s="71"/>
      <c r="D217" s="71"/>
      <c r="E217" s="84"/>
    </row>
    <row r="218" spans="1:5" ht="15.75" x14ac:dyDescent="0.25">
      <c r="A218" s="82"/>
      <c r="B218" s="9"/>
      <c r="C218" s="71"/>
      <c r="D218" s="71"/>
      <c r="E218" s="84"/>
    </row>
    <row r="219" spans="1:5" ht="15.75" x14ac:dyDescent="0.25">
      <c r="A219" s="85" t="s">
        <v>286</v>
      </c>
      <c r="B219" s="86" t="s">
        <v>287</v>
      </c>
      <c r="C219" s="71">
        <v>0</v>
      </c>
      <c r="D219" s="71">
        <v>30000</v>
      </c>
      <c r="E219" s="71">
        <v>55000</v>
      </c>
    </row>
    <row r="220" spans="1:5" ht="15.75" x14ac:dyDescent="0.25">
      <c r="A220" s="85" t="s">
        <v>238</v>
      </c>
      <c r="B220" s="86" t="s">
        <v>288</v>
      </c>
      <c r="C220" s="71">
        <v>0</v>
      </c>
      <c r="D220" s="71">
        <v>69611.13</v>
      </c>
      <c r="E220" s="71">
        <v>45362.51</v>
      </c>
    </row>
    <row r="221" spans="1:5" ht="15.75" x14ac:dyDescent="0.25">
      <c r="A221" s="87" t="s">
        <v>8</v>
      </c>
      <c r="B221" s="88"/>
      <c r="C221" s="89">
        <f>SUM(C218:C220)</f>
        <v>0</v>
      </c>
      <c r="D221" s="89">
        <f>SUM(D218:D220)</f>
        <v>99611.13</v>
      </c>
      <c r="E221" s="89">
        <f>SUM(E218:E220)</f>
        <v>100362.51000000001</v>
      </c>
    </row>
    <row r="222" spans="1:5" ht="15.75" x14ac:dyDescent="0.25">
      <c r="A222" s="82"/>
      <c r="B222" s="9"/>
      <c r="C222" s="71"/>
      <c r="D222" s="71"/>
      <c r="E222" s="84"/>
    </row>
    <row r="223" spans="1:5" ht="15.75" x14ac:dyDescent="0.25">
      <c r="A223" s="82" t="s">
        <v>141</v>
      </c>
      <c r="B223" s="9"/>
      <c r="C223" s="71"/>
      <c r="D223" s="71"/>
      <c r="E223" s="84"/>
    </row>
    <row r="224" spans="1:5" ht="15.75" x14ac:dyDescent="0.25">
      <c r="A224" s="39" t="s">
        <v>142</v>
      </c>
      <c r="B224" s="9" t="s">
        <v>143</v>
      </c>
      <c r="C224" s="71">
        <v>0</v>
      </c>
      <c r="D224" s="71">
        <v>0</v>
      </c>
      <c r="E224" s="1">
        <v>0</v>
      </c>
    </row>
    <row r="225" spans="1:5" ht="15.75" x14ac:dyDescent="0.25">
      <c r="A225" s="33" t="s">
        <v>144</v>
      </c>
      <c r="B225" s="28" t="s">
        <v>145</v>
      </c>
      <c r="C225" s="72">
        <v>10000</v>
      </c>
      <c r="D225" s="72">
        <v>10000</v>
      </c>
      <c r="E225" s="12">
        <v>5000</v>
      </c>
    </row>
    <row r="226" spans="1:5" ht="15.75" x14ac:dyDescent="0.25">
      <c r="A226" s="16" t="s">
        <v>146</v>
      </c>
      <c r="B226" s="9"/>
      <c r="C226" s="71">
        <f>SUM(C224:C225)</f>
        <v>10000</v>
      </c>
      <c r="D226" s="71">
        <f>SUM(D224:D225)</f>
        <v>10000</v>
      </c>
      <c r="E226" s="71">
        <f>SUM(E224:E225)</f>
        <v>5000</v>
      </c>
    </row>
    <row r="227" spans="1:5" ht="15.75" x14ac:dyDescent="0.25">
      <c r="A227" s="16"/>
      <c r="B227" s="17"/>
      <c r="C227" s="71"/>
      <c r="D227" s="71"/>
      <c r="E227" s="84"/>
    </row>
    <row r="228" spans="1:5" ht="15.75" x14ac:dyDescent="0.25">
      <c r="A228" s="11"/>
      <c r="B228" s="13"/>
      <c r="C228" s="72"/>
      <c r="D228" s="72"/>
      <c r="E228" s="12"/>
    </row>
    <row r="229" spans="1:5" ht="15.75" x14ac:dyDescent="0.25">
      <c r="A229" s="40" t="s">
        <v>147</v>
      </c>
      <c r="B229" s="28"/>
      <c r="C229" s="72">
        <f>SUM(C95,C117,C124,C145,C147,C178,C201,C215,C221,C226)</f>
        <v>543333.03</v>
      </c>
      <c r="D229" s="72">
        <f t="shared" ref="D229:E229" si="1">SUM(D95,D117,D124,D145,D147,D178,D201,D215,D221,D226)</f>
        <v>565026.62999999989</v>
      </c>
      <c r="E229" s="72">
        <f t="shared" si="1"/>
        <v>546186.23</v>
      </c>
    </row>
    <row r="230" spans="1:5" ht="15.75" x14ac:dyDescent="0.25">
      <c r="A230" s="7"/>
      <c r="B230" s="6"/>
      <c r="C230" s="1"/>
      <c r="D230" s="84"/>
      <c r="E230" s="84"/>
    </row>
    <row r="231" spans="1:5" ht="15.75" x14ac:dyDescent="0.25">
      <c r="A231" s="96" t="s">
        <v>148</v>
      </c>
      <c r="B231" s="96"/>
      <c r="C231" s="1"/>
      <c r="D231" s="84"/>
      <c r="E231" s="84"/>
    </row>
    <row r="232" spans="1:5" ht="15.75" x14ac:dyDescent="0.25">
      <c r="A232" s="7"/>
      <c r="B232" s="6"/>
      <c r="C232" s="1"/>
      <c r="D232" s="84"/>
      <c r="E232" s="84"/>
    </row>
    <row r="233" spans="1:5" ht="15.75" x14ac:dyDescent="0.25">
      <c r="A233" s="80" t="s">
        <v>149</v>
      </c>
      <c r="B233" s="6"/>
      <c r="C233" s="1"/>
      <c r="D233" s="84"/>
      <c r="E233" s="84"/>
    </row>
    <row r="234" spans="1:5" ht="15.75" x14ac:dyDescent="0.25">
      <c r="A234" s="7"/>
      <c r="B234" s="6"/>
      <c r="C234" s="1"/>
      <c r="D234" s="84"/>
      <c r="E234" s="84"/>
    </row>
    <row r="235" spans="1:5" ht="15.75" x14ac:dyDescent="0.25">
      <c r="A235" s="7" t="s">
        <v>150</v>
      </c>
      <c r="B235" s="19" t="s">
        <v>151</v>
      </c>
      <c r="C235" s="90">
        <v>295733.89</v>
      </c>
      <c r="D235" s="90">
        <v>295733.89</v>
      </c>
      <c r="E235" s="91">
        <v>338186.23</v>
      </c>
    </row>
    <row r="236" spans="1:5" ht="15.75" x14ac:dyDescent="0.25">
      <c r="A236" s="7" t="s">
        <v>152</v>
      </c>
      <c r="B236" s="19" t="s">
        <v>153</v>
      </c>
      <c r="C236" s="71">
        <v>1100</v>
      </c>
      <c r="D236" s="71">
        <v>1100</v>
      </c>
      <c r="E236" s="1">
        <v>1100</v>
      </c>
    </row>
    <row r="237" spans="1:5" ht="15.75" x14ac:dyDescent="0.25">
      <c r="A237" s="7" t="s">
        <v>154</v>
      </c>
      <c r="B237" s="19" t="s">
        <v>155</v>
      </c>
      <c r="C237" s="71">
        <v>0</v>
      </c>
      <c r="D237" s="71">
        <v>0</v>
      </c>
      <c r="E237" s="1">
        <v>0</v>
      </c>
    </row>
    <row r="238" spans="1:5" ht="15.75" x14ac:dyDescent="0.25">
      <c r="A238" s="7" t="s">
        <v>156</v>
      </c>
      <c r="B238" s="19" t="s">
        <v>157</v>
      </c>
      <c r="C238" s="71">
        <v>2800</v>
      </c>
      <c r="D238" s="71">
        <v>2800</v>
      </c>
      <c r="E238" s="1">
        <v>3000</v>
      </c>
    </row>
    <row r="239" spans="1:5" ht="15.75" x14ac:dyDescent="0.25">
      <c r="A239" s="7"/>
      <c r="B239" s="19"/>
      <c r="C239" s="71"/>
      <c r="D239" s="71"/>
      <c r="E239" s="84"/>
    </row>
    <row r="240" spans="1:5" ht="15.75" x14ac:dyDescent="0.25">
      <c r="A240" s="80" t="s">
        <v>158</v>
      </c>
      <c r="B240" s="19"/>
      <c r="C240" s="71"/>
      <c r="D240" s="71"/>
      <c r="E240" s="84"/>
    </row>
    <row r="241" spans="1:5" ht="15.75" x14ac:dyDescent="0.25">
      <c r="A241" s="7"/>
      <c r="B241" s="19"/>
      <c r="C241" s="71"/>
      <c r="D241" s="71"/>
      <c r="E241" s="84"/>
    </row>
    <row r="242" spans="1:5" ht="15.75" x14ac:dyDescent="0.25">
      <c r="A242" s="7" t="s">
        <v>159</v>
      </c>
      <c r="B242" s="19" t="s">
        <v>160</v>
      </c>
      <c r="C242" s="71">
        <v>300</v>
      </c>
      <c r="D242" s="71">
        <v>300</v>
      </c>
      <c r="E242" s="1">
        <v>100</v>
      </c>
    </row>
    <row r="243" spans="1:5" ht="15.75" x14ac:dyDescent="0.25">
      <c r="A243" s="7" t="s">
        <v>161</v>
      </c>
      <c r="B243" s="19" t="s">
        <v>162</v>
      </c>
      <c r="C243" s="71">
        <v>100</v>
      </c>
      <c r="D243" s="71">
        <v>100</v>
      </c>
      <c r="E243" s="1">
        <v>100</v>
      </c>
    </row>
    <row r="244" spans="1:5" ht="15.75" x14ac:dyDescent="0.25">
      <c r="A244" s="7" t="s">
        <v>163</v>
      </c>
      <c r="B244" s="19" t="s">
        <v>164</v>
      </c>
      <c r="C244" s="71">
        <v>100</v>
      </c>
      <c r="D244" s="71">
        <v>100</v>
      </c>
      <c r="E244" s="1">
        <v>200</v>
      </c>
    </row>
    <row r="245" spans="1:5" ht="15.75" x14ac:dyDescent="0.25">
      <c r="A245" s="7" t="s">
        <v>165</v>
      </c>
      <c r="B245" s="19" t="s">
        <v>166</v>
      </c>
      <c r="C245" s="71">
        <v>0</v>
      </c>
      <c r="D245" s="71">
        <v>0</v>
      </c>
      <c r="E245" s="1">
        <v>0</v>
      </c>
    </row>
    <row r="246" spans="1:5" ht="15.75" x14ac:dyDescent="0.25">
      <c r="A246" s="7" t="s">
        <v>167</v>
      </c>
      <c r="B246" s="19" t="s">
        <v>168</v>
      </c>
      <c r="C246" s="71">
        <v>0</v>
      </c>
      <c r="D246" s="71">
        <v>0</v>
      </c>
      <c r="E246" s="1">
        <v>300</v>
      </c>
    </row>
    <row r="247" spans="1:5" ht="15.75" x14ac:dyDescent="0.25">
      <c r="A247" s="7"/>
      <c r="B247" s="19"/>
      <c r="C247" s="71"/>
      <c r="D247" s="71"/>
      <c r="E247" s="84"/>
    </row>
    <row r="248" spans="1:5" ht="15.75" x14ac:dyDescent="0.25">
      <c r="A248" s="80" t="s">
        <v>169</v>
      </c>
      <c r="B248" s="19"/>
      <c r="C248" s="71"/>
      <c r="D248" s="71"/>
      <c r="E248" s="84"/>
    </row>
    <row r="249" spans="1:5" ht="15.75" x14ac:dyDescent="0.25">
      <c r="A249" s="7"/>
      <c r="B249" s="19"/>
      <c r="C249" s="71"/>
      <c r="D249" s="71"/>
      <c r="E249" s="84"/>
    </row>
    <row r="250" spans="1:5" ht="15.75" x14ac:dyDescent="0.25">
      <c r="A250" s="7" t="s">
        <v>170</v>
      </c>
      <c r="B250" s="19" t="s">
        <v>171</v>
      </c>
      <c r="C250" s="71">
        <v>5000</v>
      </c>
      <c r="D250" s="71">
        <v>5000</v>
      </c>
      <c r="E250" s="1">
        <v>1200</v>
      </c>
    </row>
    <row r="251" spans="1:5" ht="15.75" x14ac:dyDescent="0.25">
      <c r="A251" s="7"/>
      <c r="B251" s="19"/>
      <c r="C251" s="71"/>
      <c r="D251" s="71"/>
      <c r="E251" s="84"/>
    </row>
    <row r="252" spans="1:5" ht="15.75" x14ac:dyDescent="0.25">
      <c r="A252" s="80" t="s">
        <v>172</v>
      </c>
      <c r="B252" s="19"/>
      <c r="C252" s="71"/>
      <c r="D252" s="71"/>
      <c r="E252" s="84"/>
    </row>
    <row r="253" spans="1:5" ht="15.75" x14ac:dyDescent="0.25">
      <c r="A253" s="7"/>
      <c r="B253" s="19"/>
      <c r="C253" s="71"/>
      <c r="D253" s="71"/>
      <c r="E253" s="84"/>
    </row>
    <row r="254" spans="1:5" ht="15.75" x14ac:dyDescent="0.25">
      <c r="A254" s="7" t="s">
        <v>173</v>
      </c>
      <c r="B254" s="19" t="s">
        <v>174</v>
      </c>
      <c r="C254" s="71">
        <v>3500</v>
      </c>
      <c r="D254" s="71">
        <v>3500</v>
      </c>
      <c r="E254" s="1">
        <v>3500</v>
      </c>
    </row>
    <row r="255" spans="1:5" ht="15.75" x14ac:dyDescent="0.25">
      <c r="A255" s="7" t="s">
        <v>175</v>
      </c>
      <c r="B255" s="19" t="s">
        <v>176</v>
      </c>
      <c r="C255" s="71">
        <v>5000</v>
      </c>
      <c r="D255" s="71">
        <v>5000</v>
      </c>
      <c r="E255" s="1">
        <v>3500</v>
      </c>
    </row>
    <row r="256" spans="1:5" ht="15.75" x14ac:dyDescent="0.25">
      <c r="A256" s="7"/>
      <c r="B256" s="19"/>
      <c r="C256" s="71"/>
      <c r="D256" s="71"/>
      <c r="E256" s="84"/>
    </row>
    <row r="257" spans="1:5" ht="15.75" x14ac:dyDescent="0.25">
      <c r="A257" s="80" t="s">
        <v>177</v>
      </c>
      <c r="B257" s="19" t="s">
        <v>178</v>
      </c>
      <c r="C257" s="71">
        <v>10000</v>
      </c>
      <c r="D257" s="71">
        <v>10000</v>
      </c>
      <c r="E257" s="1">
        <v>11000</v>
      </c>
    </row>
    <row r="258" spans="1:5" ht="15.75" x14ac:dyDescent="0.25">
      <c r="A258" s="92"/>
      <c r="B258" s="93"/>
      <c r="C258" s="71"/>
      <c r="D258" s="71"/>
      <c r="E258" s="84"/>
    </row>
    <row r="259" spans="1:5" ht="15.75" x14ac:dyDescent="0.25">
      <c r="A259" s="94" t="s">
        <v>242</v>
      </c>
      <c r="B259" s="93" t="s">
        <v>289</v>
      </c>
      <c r="C259" s="71">
        <v>0</v>
      </c>
      <c r="D259" s="71">
        <v>5119.03</v>
      </c>
      <c r="E259" s="1">
        <v>0</v>
      </c>
    </row>
    <row r="260" spans="1:5" ht="15.75" x14ac:dyDescent="0.25">
      <c r="A260" s="92"/>
      <c r="B260" s="93"/>
      <c r="C260" s="71"/>
      <c r="D260" s="71"/>
      <c r="E260" s="84"/>
    </row>
    <row r="261" spans="1:5" ht="15.75" x14ac:dyDescent="0.25">
      <c r="A261" s="80" t="s">
        <v>179</v>
      </c>
      <c r="B261" s="19" t="s">
        <v>180</v>
      </c>
      <c r="C261" s="71">
        <v>0</v>
      </c>
      <c r="D261" s="71">
        <v>0</v>
      </c>
      <c r="E261" s="1">
        <v>0</v>
      </c>
    </row>
    <row r="262" spans="1:5" ht="15.75" x14ac:dyDescent="0.25">
      <c r="A262" s="80"/>
      <c r="B262" s="19"/>
      <c r="C262" s="71"/>
      <c r="D262" s="71"/>
      <c r="E262" s="84"/>
    </row>
    <row r="263" spans="1:5" ht="15.75" x14ac:dyDescent="0.25">
      <c r="A263" s="80" t="s">
        <v>181</v>
      </c>
      <c r="B263" s="19" t="s">
        <v>182</v>
      </c>
      <c r="C263" s="71">
        <v>0</v>
      </c>
      <c r="D263" s="71">
        <v>0</v>
      </c>
      <c r="E263" s="1">
        <v>0</v>
      </c>
    </row>
    <row r="264" spans="1:5" ht="15.75" x14ac:dyDescent="0.25">
      <c r="A264" s="80"/>
      <c r="B264" s="19"/>
      <c r="C264" s="71"/>
      <c r="D264" s="71"/>
      <c r="E264" s="84"/>
    </row>
    <row r="265" spans="1:5" ht="15.75" x14ac:dyDescent="0.25">
      <c r="A265" s="80" t="s">
        <v>183</v>
      </c>
      <c r="B265" s="19" t="s">
        <v>184</v>
      </c>
      <c r="C265" s="71">
        <v>1800</v>
      </c>
      <c r="D265" s="71">
        <v>1800</v>
      </c>
      <c r="E265" s="1">
        <v>1000</v>
      </c>
    </row>
    <row r="266" spans="1:5" ht="15.75" x14ac:dyDescent="0.25">
      <c r="A266" s="7"/>
      <c r="B266" s="19"/>
      <c r="C266" s="71"/>
      <c r="D266" s="71"/>
      <c r="E266" s="84"/>
    </row>
    <row r="267" spans="1:5" ht="15.75" x14ac:dyDescent="0.25">
      <c r="A267" s="80" t="s">
        <v>185</v>
      </c>
      <c r="B267" s="19"/>
      <c r="C267" s="71"/>
      <c r="D267" s="71"/>
      <c r="E267" s="84"/>
    </row>
    <row r="268" spans="1:5" ht="15.75" x14ac:dyDescent="0.25">
      <c r="A268" s="7"/>
      <c r="B268" s="19"/>
      <c r="C268" s="71"/>
      <c r="D268" s="71"/>
      <c r="E268" s="84"/>
    </row>
    <row r="269" spans="1:5" ht="15.75" x14ac:dyDescent="0.25">
      <c r="A269" s="7" t="s">
        <v>186</v>
      </c>
      <c r="B269" s="19" t="s">
        <v>187</v>
      </c>
      <c r="C269" s="71">
        <v>13164</v>
      </c>
      <c r="D269" s="71">
        <v>13164</v>
      </c>
      <c r="E269" s="1">
        <v>15000</v>
      </c>
    </row>
    <row r="270" spans="1:5" ht="15.75" x14ac:dyDescent="0.25">
      <c r="A270" s="7" t="s">
        <v>188</v>
      </c>
      <c r="B270" s="19" t="s">
        <v>189</v>
      </c>
      <c r="C270" s="71">
        <v>12000</v>
      </c>
      <c r="D270" s="71">
        <v>12000</v>
      </c>
      <c r="E270" s="1">
        <v>18000</v>
      </c>
    </row>
    <row r="271" spans="1:5" ht="15.75" x14ac:dyDescent="0.25">
      <c r="A271" s="7" t="s">
        <v>190</v>
      </c>
      <c r="B271" s="19" t="s">
        <v>191</v>
      </c>
      <c r="C271" s="71">
        <v>250</v>
      </c>
      <c r="D271" s="71">
        <v>250</v>
      </c>
      <c r="E271" s="1">
        <v>0</v>
      </c>
    </row>
    <row r="272" spans="1:5" ht="15.75" x14ac:dyDescent="0.25">
      <c r="A272" s="7" t="s">
        <v>192</v>
      </c>
      <c r="B272" s="19" t="s">
        <v>193</v>
      </c>
      <c r="C272" s="71">
        <v>0</v>
      </c>
      <c r="D272" s="71">
        <v>0</v>
      </c>
      <c r="E272" s="1">
        <v>0</v>
      </c>
    </row>
    <row r="273" spans="1:5" ht="15.75" x14ac:dyDescent="0.25">
      <c r="A273" s="7" t="s">
        <v>194</v>
      </c>
      <c r="B273" s="19" t="s">
        <v>195</v>
      </c>
      <c r="C273" s="71">
        <v>0</v>
      </c>
      <c r="D273" s="71">
        <v>0</v>
      </c>
      <c r="E273" s="1">
        <v>0</v>
      </c>
    </row>
    <row r="274" spans="1:5" ht="15.75" x14ac:dyDescent="0.25">
      <c r="A274" s="7"/>
      <c r="B274" s="19"/>
      <c r="C274" s="71"/>
      <c r="D274" s="71"/>
      <c r="E274" s="84"/>
    </row>
    <row r="275" spans="1:5" ht="15.75" x14ac:dyDescent="0.25">
      <c r="A275" s="83" t="s">
        <v>196</v>
      </c>
      <c r="B275" s="19" t="s">
        <v>197</v>
      </c>
      <c r="C275" s="71">
        <v>0</v>
      </c>
      <c r="D275" s="71">
        <v>0</v>
      </c>
      <c r="E275" s="1">
        <v>0</v>
      </c>
    </row>
    <row r="276" spans="1:5" ht="15.75" x14ac:dyDescent="0.25">
      <c r="A276" s="11"/>
      <c r="B276" s="9"/>
      <c r="C276" s="12"/>
      <c r="D276" s="12"/>
      <c r="E276" s="12"/>
    </row>
    <row r="277" spans="1:5" ht="15.75" x14ac:dyDescent="0.25">
      <c r="A277" s="37" t="s">
        <v>198</v>
      </c>
      <c r="B277" s="36"/>
      <c r="C277" s="73">
        <f>SUM(C233:C273)</f>
        <v>350847.89</v>
      </c>
      <c r="D277" s="73">
        <f>SUM(D233:D273)</f>
        <v>355966.92000000004</v>
      </c>
      <c r="E277" s="73">
        <f>SUM(E233:E273)</f>
        <v>396186.23</v>
      </c>
    </row>
    <row r="278" spans="1:5" ht="15.75" x14ac:dyDescent="0.25">
      <c r="A278" s="20"/>
      <c r="B278" s="9"/>
      <c r="C278" s="1"/>
      <c r="D278" s="84"/>
      <c r="E278" s="84"/>
    </row>
    <row r="279" spans="1:5" ht="15.75" x14ac:dyDescent="0.25">
      <c r="A279" s="20"/>
      <c r="B279" s="9"/>
      <c r="C279" s="1"/>
      <c r="D279" s="84"/>
      <c r="E279" s="84"/>
    </row>
    <row r="280" spans="1:5" ht="15.75" x14ac:dyDescent="0.25">
      <c r="A280" s="63"/>
      <c r="B280" s="9"/>
      <c r="C280" s="67"/>
      <c r="D280" s="67"/>
      <c r="E280" s="67"/>
    </row>
    <row r="281" spans="1:5" ht="15.75" x14ac:dyDescent="0.25">
      <c r="A281" s="26" t="s">
        <v>199</v>
      </c>
      <c r="B281" s="27"/>
      <c r="C281" s="27">
        <v>192485.14</v>
      </c>
      <c r="D281" s="27">
        <v>192485.14</v>
      </c>
      <c r="E281" s="27">
        <v>150000</v>
      </c>
    </row>
    <row r="282" spans="1:5" ht="15.75" x14ac:dyDescent="0.25">
      <c r="A282" s="37"/>
      <c r="B282" s="35"/>
      <c r="C282" s="35"/>
      <c r="D282" s="41"/>
      <c r="E282" s="42"/>
    </row>
    <row r="283" spans="1:5" ht="15.75" x14ac:dyDescent="0.25">
      <c r="A283" s="74" t="s">
        <v>198</v>
      </c>
      <c r="B283" s="75"/>
      <c r="C283" s="73">
        <f>SUM(C277:C281)</f>
        <v>543333.03</v>
      </c>
      <c r="D283" s="73">
        <f t="shared" ref="D283:E283" si="2">SUM(D277:D281)</f>
        <v>548452.06000000006</v>
      </c>
      <c r="E283" s="73">
        <f t="shared" si="2"/>
        <v>546186.23</v>
      </c>
    </row>
    <row r="284" spans="1:5" ht="15.75" x14ac:dyDescent="0.25">
      <c r="A284" s="83"/>
      <c r="B284" s="1"/>
      <c r="C284" s="1"/>
      <c r="D284" s="5"/>
      <c r="E284" s="6"/>
    </row>
    <row r="285" spans="1:5" ht="15.75" x14ac:dyDescent="0.25">
      <c r="A285" s="96" t="s">
        <v>200</v>
      </c>
      <c r="B285" s="96"/>
      <c r="C285" s="96"/>
      <c r="D285" s="96"/>
      <c r="E285" s="96"/>
    </row>
    <row r="286" spans="1:5" ht="15.75" x14ac:dyDescent="0.25">
      <c r="A286" s="63"/>
      <c r="B286" s="9"/>
      <c r="C286" s="67"/>
      <c r="D286" s="67"/>
      <c r="E286" s="67"/>
    </row>
    <row r="287" spans="1:5" ht="15.75" x14ac:dyDescent="0.25">
      <c r="A287" s="83"/>
      <c r="B287" s="6"/>
      <c r="C287" s="1"/>
      <c r="D287" s="84"/>
      <c r="E287" s="84"/>
    </row>
    <row r="288" spans="1:5" ht="15.75" x14ac:dyDescent="0.25">
      <c r="A288" s="96" t="s">
        <v>200</v>
      </c>
      <c r="B288" s="96"/>
      <c r="C288" s="1"/>
      <c r="D288" s="84"/>
      <c r="E288" s="84"/>
    </row>
    <row r="289" spans="1:5" ht="15.75" x14ac:dyDescent="0.25">
      <c r="A289" s="7"/>
      <c r="B289" s="6"/>
      <c r="C289" s="1"/>
      <c r="D289" s="84"/>
      <c r="E289" s="84"/>
    </row>
    <row r="290" spans="1:5" ht="15.75" x14ac:dyDescent="0.25">
      <c r="A290" s="80" t="s">
        <v>201</v>
      </c>
      <c r="B290" s="6"/>
      <c r="C290" s="1"/>
      <c r="D290" s="84"/>
      <c r="E290" s="84"/>
    </row>
    <row r="291" spans="1:5" ht="15.75" x14ac:dyDescent="0.25">
      <c r="A291" s="7"/>
      <c r="B291" s="6"/>
      <c r="C291" s="1"/>
      <c r="D291" s="84"/>
      <c r="E291" s="84"/>
    </row>
    <row r="292" spans="1:5" ht="15.75" x14ac:dyDescent="0.25">
      <c r="A292" s="7" t="s">
        <v>4</v>
      </c>
      <c r="B292" s="19" t="s">
        <v>202</v>
      </c>
      <c r="C292" s="71">
        <v>180000</v>
      </c>
      <c r="D292" s="71">
        <v>180000</v>
      </c>
      <c r="E292" s="1">
        <v>183600</v>
      </c>
    </row>
    <row r="293" spans="1:5" ht="15.75" x14ac:dyDescent="0.25">
      <c r="A293" s="11" t="s">
        <v>6</v>
      </c>
      <c r="B293" s="13" t="s">
        <v>203</v>
      </c>
      <c r="C293" s="72">
        <v>188000</v>
      </c>
      <c r="D293" s="72">
        <v>188000</v>
      </c>
      <c r="E293" s="12">
        <v>189500</v>
      </c>
    </row>
    <row r="294" spans="1:5" ht="15.75" x14ac:dyDescent="0.25">
      <c r="A294" s="16" t="s">
        <v>8</v>
      </c>
      <c r="B294" s="17"/>
      <c r="C294" s="71">
        <f>SUM(C292:C293)</f>
        <v>368000</v>
      </c>
      <c r="D294" s="71">
        <f>SUM(D292:D293)</f>
        <v>368000</v>
      </c>
      <c r="E294" s="71">
        <f>SUM(E292:E293)</f>
        <v>373100</v>
      </c>
    </row>
    <row r="295" spans="1:5" ht="15.75" x14ac:dyDescent="0.25">
      <c r="A295" s="7"/>
      <c r="B295" s="19"/>
      <c r="C295" s="71"/>
      <c r="D295" s="71"/>
      <c r="E295" s="84"/>
    </row>
    <row r="296" spans="1:5" ht="15.75" x14ac:dyDescent="0.25">
      <c r="A296" s="80" t="s">
        <v>204</v>
      </c>
      <c r="B296" s="19"/>
      <c r="C296" s="71"/>
      <c r="D296" s="71"/>
      <c r="E296" s="84"/>
    </row>
    <row r="297" spans="1:5" ht="15.75" x14ac:dyDescent="0.25">
      <c r="A297" s="7"/>
      <c r="B297" s="19"/>
      <c r="C297" s="71"/>
      <c r="D297" s="71"/>
      <c r="E297" s="84"/>
    </row>
    <row r="298" spans="1:5" ht="15.75" x14ac:dyDescent="0.25">
      <c r="A298" s="11" t="s">
        <v>205</v>
      </c>
      <c r="B298" s="13" t="s">
        <v>206</v>
      </c>
      <c r="C298" s="72">
        <v>80901.119999999995</v>
      </c>
      <c r="D298" s="72">
        <v>80901.119999999995</v>
      </c>
      <c r="E298" s="12">
        <v>80901.119999999995</v>
      </c>
    </row>
    <row r="299" spans="1:5" ht="15.75" x14ac:dyDescent="0.25">
      <c r="A299" s="7" t="s">
        <v>8</v>
      </c>
      <c r="B299" s="43"/>
      <c r="C299" s="71">
        <f>SUM(C298)</f>
        <v>80901.119999999995</v>
      </c>
      <c r="D299" s="71">
        <f>SUM(D298)</f>
        <v>80901.119999999995</v>
      </c>
      <c r="E299" s="71">
        <f>SUM(E298)</f>
        <v>80901.119999999995</v>
      </c>
    </row>
    <row r="300" spans="1:5" ht="15.75" x14ac:dyDescent="0.25">
      <c r="A300" s="7"/>
      <c r="B300" s="19"/>
      <c r="C300" s="71"/>
      <c r="D300" s="71"/>
      <c r="E300" s="84"/>
    </row>
    <row r="301" spans="1:5" ht="15.75" x14ac:dyDescent="0.25">
      <c r="A301" s="7"/>
      <c r="B301" s="19"/>
      <c r="C301" s="71"/>
      <c r="D301" s="71"/>
      <c r="E301" s="84"/>
    </row>
    <row r="302" spans="1:5" ht="15.75" x14ac:dyDescent="0.25">
      <c r="A302" s="81" t="s">
        <v>207</v>
      </c>
      <c r="B302" s="19"/>
      <c r="C302" s="71"/>
      <c r="D302" s="71"/>
      <c r="E302" s="84"/>
    </row>
    <row r="303" spans="1:5" ht="15.75" x14ac:dyDescent="0.25">
      <c r="A303" s="7"/>
      <c r="B303" s="19"/>
      <c r="C303" s="71"/>
      <c r="D303" s="71"/>
      <c r="E303" s="84"/>
    </row>
    <row r="304" spans="1:5" ht="15.75" x14ac:dyDescent="0.25">
      <c r="A304" s="23" t="s">
        <v>6</v>
      </c>
      <c r="B304" s="13" t="s">
        <v>208</v>
      </c>
      <c r="C304" s="72">
        <v>2000</v>
      </c>
      <c r="D304" s="72">
        <v>2000</v>
      </c>
      <c r="E304" s="12">
        <v>2000</v>
      </c>
    </row>
    <row r="305" spans="1:5" ht="15.75" x14ac:dyDescent="0.25">
      <c r="A305" s="16" t="s">
        <v>8</v>
      </c>
      <c r="B305" s="19"/>
      <c r="C305" s="71">
        <f>SUM(C304)</f>
        <v>2000</v>
      </c>
      <c r="D305" s="71">
        <f>SUM(D304)</f>
        <v>2000</v>
      </c>
      <c r="E305" s="71">
        <f>SUM(E304)</f>
        <v>2000</v>
      </c>
    </row>
    <row r="306" spans="1:5" ht="15.75" x14ac:dyDescent="0.25">
      <c r="A306" s="7"/>
      <c r="B306" s="19"/>
      <c r="C306" s="71"/>
      <c r="D306" s="71"/>
      <c r="E306" s="84"/>
    </row>
    <row r="307" spans="1:5" ht="15.75" x14ac:dyDescent="0.25">
      <c r="A307" s="80" t="s">
        <v>209</v>
      </c>
      <c r="B307" s="19"/>
      <c r="C307" s="71"/>
      <c r="D307" s="71"/>
      <c r="E307" s="84"/>
    </row>
    <row r="308" spans="1:5" ht="15.75" x14ac:dyDescent="0.25">
      <c r="A308" s="7"/>
      <c r="B308" s="19"/>
      <c r="C308" s="71"/>
      <c r="D308" s="71"/>
      <c r="E308" s="84"/>
    </row>
    <row r="309" spans="1:5" ht="15.75" x14ac:dyDescent="0.25">
      <c r="A309" s="7" t="s">
        <v>14</v>
      </c>
      <c r="B309" s="19" t="s">
        <v>210</v>
      </c>
      <c r="C309" s="71">
        <v>2000</v>
      </c>
      <c r="D309" s="71">
        <v>2000</v>
      </c>
      <c r="E309" s="1">
        <v>2000</v>
      </c>
    </row>
    <row r="310" spans="1:5" ht="15.75" x14ac:dyDescent="0.25">
      <c r="A310" s="11" t="s">
        <v>6</v>
      </c>
      <c r="B310" s="13" t="s">
        <v>211</v>
      </c>
      <c r="C310" s="72">
        <v>35000</v>
      </c>
      <c r="D310" s="72">
        <v>35000</v>
      </c>
      <c r="E310" s="12">
        <v>35000</v>
      </c>
    </row>
    <row r="311" spans="1:5" ht="15.75" x14ac:dyDescent="0.25">
      <c r="A311" s="16" t="s">
        <v>8</v>
      </c>
      <c r="B311" s="17"/>
      <c r="C311" s="71">
        <f>SUM(C309:C310)</f>
        <v>37000</v>
      </c>
      <c r="D311" s="71">
        <f>SUM(D309:D310)</f>
        <v>37000</v>
      </c>
      <c r="E311" s="71">
        <f>SUM(E309:E310)</f>
        <v>37000</v>
      </c>
    </row>
    <row r="312" spans="1:5" ht="15.75" x14ac:dyDescent="0.25">
      <c r="A312" s="16"/>
      <c r="B312" s="17"/>
      <c r="C312" s="71"/>
      <c r="D312" s="71"/>
      <c r="E312" s="84"/>
    </row>
    <row r="313" spans="1:5" ht="15.75" x14ac:dyDescent="0.25">
      <c r="A313" s="82" t="s">
        <v>212</v>
      </c>
      <c r="B313" s="19"/>
      <c r="C313" s="71"/>
      <c r="D313" s="71"/>
      <c r="E313" s="84"/>
    </row>
    <row r="314" spans="1:5" ht="15.75" x14ac:dyDescent="0.25">
      <c r="A314" s="82"/>
      <c r="B314" s="19"/>
      <c r="C314" s="71"/>
      <c r="D314" s="71"/>
      <c r="E314" s="84"/>
    </row>
    <row r="315" spans="1:5" ht="15.75" x14ac:dyDescent="0.25">
      <c r="A315" s="23" t="s">
        <v>4</v>
      </c>
      <c r="B315" s="9" t="s">
        <v>213</v>
      </c>
      <c r="C315" s="70">
        <v>0</v>
      </c>
      <c r="D315" s="70">
        <v>0</v>
      </c>
      <c r="E315" s="8">
        <v>0</v>
      </c>
    </row>
    <row r="316" spans="1:5" ht="15.75" x14ac:dyDescent="0.25">
      <c r="A316" s="69" t="s">
        <v>214</v>
      </c>
      <c r="B316" s="13" t="s">
        <v>215</v>
      </c>
      <c r="C316" s="72">
        <v>500</v>
      </c>
      <c r="D316" s="72">
        <v>500</v>
      </c>
      <c r="E316" s="12">
        <v>500</v>
      </c>
    </row>
    <row r="317" spans="1:5" ht="15.75" x14ac:dyDescent="0.25">
      <c r="A317" s="32" t="s">
        <v>8</v>
      </c>
      <c r="B317" s="31"/>
      <c r="C317" s="71">
        <f>SUM(C315:C316)</f>
        <v>500</v>
      </c>
      <c r="D317" s="71">
        <f>SUM(D315:D316)</f>
        <v>500</v>
      </c>
      <c r="E317" s="71">
        <f>SUM(E315:E316)</f>
        <v>500</v>
      </c>
    </row>
    <row r="318" spans="1:5" ht="15.75" x14ac:dyDescent="0.25">
      <c r="A318" s="16"/>
      <c r="B318" s="19"/>
      <c r="C318" s="71"/>
      <c r="D318" s="71"/>
      <c r="E318" s="84"/>
    </row>
    <row r="319" spans="1:5" ht="15.75" x14ac:dyDescent="0.25">
      <c r="A319" s="80" t="s">
        <v>216</v>
      </c>
      <c r="B319" s="19"/>
      <c r="C319" s="71"/>
      <c r="D319" s="71"/>
      <c r="E319" s="84"/>
    </row>
    <row r="320" spans="1:5" ht="15.75" x14ac:dyDescent="0.25">
      <c r="A320" s="7"/>
      <c r="B320" s="19"/>
      <c r="C320" s="71"/>
      <c r="D320" s="71"/>
      <c r="E320" s="84"/>
    </row>
    <row r="321" spans="1:5" ht="15.75" x14ac:dyDescent="0.25">
      <c r="A321" s="7" t="s">
        <v>4</v>
      </c>
      <c r="B321" s="19" t="s">
        <v>217</v>
      </c>
      <c r="C321" s="71">
        <v>30000</v>
      </c>
      <c r="D321" s="71">
        <v>30000</v>
      </c>
      <c r="E321" s="1">
        <v>30600</v>
      </c>
    </row>
    <row r="322" spans="1:5" ht="15.75" x14ac:dyDescent="0.25">
      <c r="A322" s="11" t="s">
        <v>6</v>
      </c>
      <c r="B322" s="13" t="s">
        <v>218</v>
      </c>
      <c r="C322" s="72">
        <v>25000</v>
      </c>
      <c r="D322" s="72">
        <v>25000</v>
      </c>
      <c r="E322" s="12">
        <v>25000</v>
      </c>
    </row>
    <row r="323" spans="1:5" ht="15.75" x14ac:dyDescent="0.25">
      <c r="A323" s="16" t="s">
        <v>8</v>
      </c>
      <c r="B323" s="17"/>
      <c r="C323" s="71">
        <f>SUM(C321:C322)</f>
        <v>55000</v>
      </c>
      <c r="D323" s="71">
        <f>SUM(D321:D322)</f>
        <v>55000</v>
      </c>
      <c r="E323" s="71">
        <f>SUM(E321:E322)</f>
        <v>55600</v>
      </c>
    </row>
    <row r="324" spans="1:5" ht="15.75" x14ac:dyDescent="0.25">
      <c r="A324" s="7"/>
      <c r="B324" s="19"/>
      <c r="C324" s="71"/>
      <c r="D324" s="71"/>
      <c r="E324" s="84"/>
    </row>
    <row r="325" spans="1:5" ht="15.75" x14ac:dyDescent="0.25">
      <c r="A325" s="80" t="s">
        <v>125</v>
      </c>
      <c r="B325" s="19"/>
      <c r="C325" s="71"/>
      <c r="D325" s="71"/>
      <c r="E325" s="84"/>
    </row>
    <row r="326" spans="1:5" ht="15.75" x14ac:dyDescent="0.25">
      <c r="A326" s="7"/>
      <c r="B326" s="19"/>
      <c r="C326" s="71"/>
      <c r="D326" s="71"/>
      <c r="E326" s="84"/>
    </row>
    <row r="327" spans="1:5" ht="15.75" x14ac:dyDescent="0.25">
      <c r="A327" s="7" t="s">
        <v>126</v>
      </c>
      <c r="B327" s="19" t="s">
        <v>219</v>
      </c>
      <c r="C327" s="71">
        <v>22200</v>
      </c>
      <c r="D327" s="71">
        <v>22200</v>
      </c>
      <c r="E327" s="1">
        <v>27000</v>
      </c>
    </row>
    <row r="328" spans="1:5" ht="15.75" x14ac:dyDescent="0.25">
      <c r="A328" s="7" t="s">
        <v>128</v>
      </c>
      <c r="B328" s="19" t="s">
        <v>220</v>
      </c>
      <c r="C328" s="71">
        <v>3045</v>
      </c>
      <c r="D328" s="71">
        <v>3045</v>
      </c>
      <c r="E328" s="1">
        <v>3200</v>
      </c>
    </row>
    <row r="329" spans="1:5" ht="15.75" x14ac:dyDescent="0.25">
      <c r="A329" s="7" t="s">
        <v>130</v>
      </c>
      <c r="B329" s="19" t="s">
        <v>221</v>
      </c>
      <c r="C329" s="71">
        <v>13020</v>
      </c>
      <c r="D329" s="71">
        <v>13020</v>
      </c>
      <c r="E329" s="1">
        <v>13500</v>
      </c>
    </row>
    <row r="330" spans="1:5" ht="15.75" x14ac:dyDescent="0.25">
      <c r="A330" s="7" t="s">
        <v>132</v>
      </c>
      <c r="B330" s="19" t="s">
        <v>222</v>
      </c>
      <c r="C330" s="71">
        <v>18500</v>
      </c>
      <c r="D330" s="71">
        <v>18500</v>
      </c>
      <c r="E330" s="1">
        <v>22500</v>
      </c>
    </row>
    <row r="331" spans="1:5" ht="15.75" x14ac:dyDescent="0.25">
      <c r="A331" s="7" t="s">
        <v>223</v>
      </c>
      <c r="B331" s="19" t="s">
        <v>224</v>
      </c>
      <c r="C331" s="71">
        <v>2000</v>
      </c>
      <c r="D331" s="71">
        <v>2000</v>
      </c>
      <c r="E331" s="1">
        <v>3000</v>
      </c>
    </row>
    <row r="332" spans="1:5" ht="15.75" x14ac:dyDescent="0.25">
      <c r="A332" s="7" t="s">
        <v>225</v>
      </c>
      <c r="B332" s="19" t="s">
        <v>226</v>
      </c>
      <c r="C332" s="71">
        <v>100</v>
      </c>
      <c r="D332" s="71">
        <v>100</v>
      </c>
      <c r="E332" s="1">
        <v>150</v>
      </c>
    </row>
    <row r="333" spans="1:5" ht="15.75" x14ac:dyDescent="0.25">
      <c r="A333" s="7" t="s">
        <v>227</v>
      </c>
      <c r="B333" s="19" t="s">
        <v>228</v>
      </c>
      <c r="C333" s="71">
        <v>49000</v>
      </c>
      <c r="D333" s="71">
        <v>49000</v>
      </c>
      <c r="E333" s="1">
        <v>61000</v>
      </c>
    </row>
    <row r="334" spans="1:5" ht="15.75" x14ac:dyDescent="0.25">
      <c r="A334" s="7"/>
      <c r="B334" s="19"/>
      <c r="C334" s="71"/>
      <c r="D334" s="71"/>
      <c r="E334" s="84"/>
    </row>
    <row r="335" spans="1:5" ht="15.75" x14ac:dyDescent="0.25">
      <c r="A335" s="7"/>
      <c r="B335" s="19"/>
      <c r="C335" s="71"/>
      <c r="D335" s="71"/>
      <c r="E335" s="84"/>
    </row>
    <row r="336" spans="1:5" ht="15.75" x14ac:dyDescent="0.25">
      <c r="A336" s="7"/>
      <c r="B336" s="19"/>
      <c r="C336" s="71"/>
      <c r="D336" s="71"/>
      <c r="E336" s="84"/>
    </row>
    <row r="337" spans="1:5" ht="15.75" x14ac:dyDescent="0.25">
      <c r="A337" s="11" t="s">
        <v>229</v>
      </c>
      <c r="B337" s="13" t="s">
        <v>230</v>
      </c>
      <c r="C337" s="72">
        <v>320</v>
      </c>
      <c r="D337" s="72">
        <v>320</v>
      </c>
      <c r="E337" s="12">
        <v>350</v>
      </c>
    </row>
    <row r="338" spans="1:5" ht="15.75" x14ac:dyDescent="0.25">
      <c r="A338" s="16" t="s">
        <v>8</v>
      </c>
      <c r="B338" s="19"/>
      <c r="C338" s="70">
        <f>SUM(C327:C337)</f>
        <v>108185</v>
      </c>
      <c r="D338" s="70">
        <f>SUM(D327:D337)</f>
        <v>108185</v>
      </c>
      <c r="E338" s="70">
        <f>SUM(E327:E337)</f>
        <v>130700</v>
      </c>
    </row>
    <row r="339" spans="1:5" ht="15.75" x14ac:dyDescent="0.25">
      <c r="A339" s="7"/>
      <c r="B339" s="19"/>
      <c r="C339" s="1"/>
      <c r="D339" s="84"/>
      <c r="E339" s="84"/>
    </row>
    <row r="340" spans="1:5" ht="15.75" x14ac:dyDescent="0.25">
      <c r="A340" s="80" t="s">
        <v>231</v>
      </c>
      <c r="B340" s="19"/>
      <c r="C340" s="1"/>
      <c r="D340" s="84"/>
      <c r="E340" s="84"/>
    </row>
    <row r="341" spans="1:5" ht="15.75" x14ac:dyDescent="0.25">
      <c r="A341" s="7"/>
      <c r="B341" s="19"/>
      <c r="C341" s="1"/>
      <c r="D341" s="84"/>
      <c r="E341" s="84"/>
    </row>
    <row r="342" spans="1:5" ht="15.75" x14ac:dyDescent="0.25">
      <c r="A342" s="7" t="s">
        <v>232</v>
      </c>
      <c r="B342" s="19" t="s">
        <v>233</v>
      </c>
      <c r="C342" s="71">
        <v>30000</v>
      </c>
      <c r="D342" s="71">
        <v>30000</v>
      </c>
      <c r="E342" s="1">
        <v>30000</v>
      </c>
    </row>
    <row r="343" spans="1:5" ht="15.75" x14ac:dyDescent="0.25">
      <c r="A343" s="7"/>
      <c r="B343" s="19"/>
      <c r="C343" s="1"/>
      <c r="D343" s="84"/>
      <c r="E343" s="84"/>
    </row>
    <row r="344" spans="1:5" ht="15.75" x14ac:dyDescent="0.25">
      <c r="A344" s="7"/>
      <c r="B344" s="19"/>
      <c r="C344" s="12"/>
      <c r="D344" s="12"/>
      <c r="E344" s="12"/>
    </row>
    <row r="345" spans="1:5" ht="15.75" x14ac:dyDescent="0.25">
      <c r="A345" s="40" t="s">
        <v>234</v>
      </c>
      <c r="B345" s="36"/>
      <c r="C345" s="76">
        <f>SUM(C294,C299,C305,C311,C317,C323,C338,C341,C342)</f>
        <v>681586.12</v>
      </c>
      <c r="D345" s="76">
        <f>SUM(D294,D299,D305,D311,D317,D323,D338,D341,D342)</f>
        <v>681586.12</v>
      </c>
      <c r="E345" s="76">
        <f>SUM(E294,E299,E305,E311,E317,E323,E338,E341,E342)</f>
        <v>709801.12</v>
      </c>
    </row>
    <row r="346" spans="1:5" ht="15.75" x14ac:dyDescent="0.25">
      <c r="A346" s="7"/>
      <c r="B346" s="6"/>
      <c r="C346" s="1"/>
      <c r="D346" s="84"/>
      <c r="E346" s="84"/>
    </row>
    <row r="347" spans="1:5" ht="15.75" x14ac:dyDescent="0.25">
      <c r="A347" s="96" t="s">
        <v>235</v>
      </c>
      <c r="B347" s="96"/>
      <c r="C347" s="1"/>
      <c r="D347" s="84"/>
      <c r="E347" s="84"/>
    </row>
    <row r="348" spans="1:5" ht="15.75" x14ac:dyDescent="0.25">
      <c r="A348" s="7"/>
      <c r="B348" s="6"/>
      <c r="C348" s="1"/>
      <c r="D348" s="84"/>
      <c r="E348" s="84"/>
    </row>
    <row r="349" spans="1:5" ht="15.75" x14ac:dyDescent="0.25">
      <c r="A349" s="7" t="s">
        <v>150</v>
      </c>
      <c r="B349" s="19" t="s">
        <v>236</v>
      </c>
      <c r="C349" s="90">
        <v>584185</v>
      </c>
      <c r="D349" s="90">
        <v>584185</v>
      </c>
      <c r="E349" s="91">
        <v>612900</v>
      </c>
    </row>
    <row r="350" spans="1:5" ht="15.75" x14ac:dyDescent="0.25">
      <c r="A350" s="7" t="s">
        <v>154</v>
      </c>
      <c r="B350" s="19" t="s">
        <v>237</v>
      </c>
      <c r="C350" s="71">
        <v>0</v>
      </c>
      <c r="D350" s="71">
        <v>0</v>
      </c>
      <c r="E350" s="1">
        <v>0</v>
      </c>
    </row>
    <row r="351" spans="1:5" ht="15.75" x14ac:dyDescent="0.25">
      <c r="A351" s="7" t="s">
        <v>238</v>
      </c>
      <c r="B351" s="19" t="s">
        <v>239</v>
      </c>
      <c r="C351" s="71">
        <v>1500</v>
      </c>
      <c r="D351" s="71">
        <v>1500</v>
      </c>
      <c r="E351" s="1">
        <v>1000</v>
      </c>
    </row>
    <row r="352" spans="1:5" ht="15.75" x14ac:dyDescent="0.25">
      <c r="A352" s="7" t="s">
        <v>240</v>
      </c>
      <c r="B352" s="19" t="s">
        <v>241</v>
      </c>
      <c r="C352" s="71">
        <v>0</v>
      </c>
      <c r="D352" s="71">
        <v>0</v>
      </c>
      <c r="E352" s="1">
        <v>0</v>
      </c>
    </row>
    <row r="353" spans="1:5" ht="15.75" x14ac:dyDescent="0.25">
      <c r="A353" s="7" t="s">
        <v>242</v>
      </c>
      <c r="B353" s="19" t="s">
        <v>243</v>
      </c>
      <c r="C353" s="71">
        <v>0</v>
      </c>
      <c r="D353" s="71">
        <v>0</v>
      </c>
      <c r="E353" s="1">
        <v>0</v>
      </c>
    </row>
    <row r="354" spans="1:5" ht="15.75" x14ac:dyDescent="0.25">
      <c r="A354" s="7" t="s">
        <v>244</v>
      </c>
      <c r="B354" s="19" t="s">
        <v>245</v>
      </c>
      <c r="C354" s="71">
        <v>0</v>
      </c>
      <c r="D354" s="71">
        <v>0</v>
      </c>
      <c r="E354" s="1">
        <v>0</v>
      </c>
    </row>
    <row r="355" spans="1:5" ht="15.75" x14ac:dyDescent="0.25">
      <c r="A355" s="11" t="s">
        <v>246</v>
      </c>
      <c r="B355" s="13" t="s">
        <v>247</v>
      </c>
      <c r="C355" s="72">
        <v>80901.119999999995</v>
      </c>
      <c r="D355" s="72">
        <v>80901.119999999995</v>
      </c>
      <c r="E355" s="12">
        <v>80901.119999999995</v>
      </c>
    </row>
    <row r="356" spans="1:5" ht="15.75" x14ac:dyDescent="0.25">
      <c r="A356" s="16" t="s">
        <v>198</v>
      </c>
      <c r="B356" s="44"/>
      <c r="C356" s="71">
        <f>SUM(C349:C355)</f>
        <v>666586.12</v>
      </c>
      <c r="D356" s="71">
        <f>SUM(D349:D355)</f>
        <v>666586.12</v>
      </c>
      <c r="E356" s="71">
        <f>SUM(E349:E355)</f>
        <v>694801.12</v>
      </c>
    </row>
    <row r="357" spans="1:5" ht="15.75" x14ac:dyDescent="0.25">
      <c r="A357" s="20"/>
      <c r="B357" s="9"/>
      <c r="C357" s="71"/>
      <c r="D357" s="71"/>
      <c r="E357" s="84"/>
    </row>
    <row r="358" spans="1:5" ht="15.75" x14ac:dyDescent="0.25">
      <c r="A358" s="7" t="s">
        <v>248</v>
      </c>
      <c r="B358" s="17" t="s">
        <v>249</v>
      </c>
      <c r="C358" s="71"/>
      <c r="D358" s="71"/>
      <c r="E358" s="84"/>
    </row>
    <row r="359" spans="1:5" ht="15.75" x14ac:dyDescent="0.25">
      <c r="A359" s="15" t="s">
        <v>250</v>
      </c>
      <c r="B359" s="17" t="s">
        <v>249</v>
      </c>
      <c r="C359" s="71"/>
      <c r="D359" s="71"/>
      <c r="E359" s="84"/>
    </row>
    <row r="360" spans="1:5" ht="15.75" x14ac:dyDescent="0.25">
      <c r="A360" s="20"/>
      <c r="B360" s="9"/>
      <c r="C360" s="71"/>
      <c r="D360" s="71"/>
      <c r="E360" s="84"/>
    </row>
    <row r="361" spans="1:5" ht="15.75" x14ac:dyDescent="0.25">
      <c r="A361" s="33" t="s">
        <v>199</v>
      </c>
      <c r="B361" s="13"/>
      <c r="C361" s="72">
        <v>15000</v>
      </c>
      <c r="D361" s="72">
        <v>15000</v>
      </c>
      <c r="E361" s="12">
        <v>15000</v>
      </c>
    </row>
    <row r="362" spans="1:5" ht="15.75" x14ac:dyDescent="0.25">
      <c r="A362" s="16"/>
      <c r="B362" s="9"/>
      <c r="C362" s="71"/>
      <c r="D362" s="71"/>
      <c r="E362" s="84"/>
    </row>
    <row r="363" spans="1:5" ht="15.75" x14ac:dyDescent="0.25">
      <c r="A363" s="30" t="s">
        <v>251</v>
      </c>
      <c r="B363" s="9"/>
      <c r="C363" s="77">
        <f>SUM(C356,C361)</f>
        <v>681586.12</v>
      </c>
      <c r="D363" s="77">
        <f>SUM(D356,D361)</f>
        <v>681586.12</v>
      </c>
      <c r="E363" s="77">
        <f>SUM(E356,E361)</f>
        <v>709801.12</v>
      </c>
    </row>
    <row r="364" spans="1:5" ht="15.75" x14ac:dyDescent="0.25">
      <c r="A364" s="16"/>
      <c r="B364" s="45"/>
      <c r="C364" s="1"/>
      <c r="D364" s="84"/>
      <c r="E364" s="84"/>
    </row>
    <row r="365" spans="1:5" ht="15.75" x14ac:dyDescent="0.25">
      <c r="A365" s="7"/>
      <c r="B365" s="6"/>
      <c r="C365" s="1"/>
      <c r="D365" s="84"/>
      <c r="E365" s="84"/>
    </row>
    <row r="366" spans="1:5" ht="15.75" x14ac:dyDescent="0.25">
      <c r="A366" s="7"/>
      <c r="B366" s="6"/>
      <c r="C366" s="1"/>
      <c r="D366" s="84"/>
      <c r="E366" s="84"/>
    </row>
    <row r="367" spans="1:5" ht="15.75" x14ac:dyDescent="0.25">
      <c r="A367" s="97" t="s">
        <v>252</v>
      </c>
      <c r="B367" s="97"/>
      <c r="C367" s="1"/>
      <c r="D367" s="84"/>
      <c r="E367" s="84"/>
    </row>
    <row r="368" spans="1:5" ht="15.75" x14ac:dyDescent="0.25">
      <c r="A368" s="7"/>
      <c r="B368" s="6"/>
      <c r="C368" s="1"/>
      <c r="D368" s="84"/>
      <c r="E368" s="84"/>
    </row>
    <row r="369" spans="1:5" ht="15.75" x14ac:dyDescent="0.25">
      <c r="A369" s="80" t="s">
        <v>253</v>
      </c>
      <c r="B369" s="6"/>
      <c r="C369" s="1"/>
      <c r="D369" s="84"/>
      <c r="E369" s="84"/>
    </row>
    <row r="370" spans="1:5" ht="15.75" x14ac:dyDescent="0.25">
      <c r="A370" s="7"/>
      <c r="B370" s="6"/>
      <c r="C370" s="1"/>
      <c r="D370" s="84"/>
      <c r="E370" s="84"/>
    </row>
    <row r="371" spans="1:5" ht="15.75" x14ac:dyDescent="0.25">
      <c r="A371" s="7" t="s">
        <v>254</v>
      </c>
      <c r="B371" s="19" t="s">
        <v>255</v>
      </c>
      <c r="C371" s="71">
        <v>291312</v>
      </c>
      <c r="D371" s="71">
        <v>291312</v>
      </c>
      <c r="E371" s="1">
        <v>294225.12</v>
      </c>
    </row>
    <row r="372" spans="1:5" ht="15.75" x14ac:dyDescent="0.25">
      <c r="A372" s="11" t="s">
        <v>256</v>
      </c>
      <c r="B372" s="18" t="s">
        <v>257</v>
      </c>
      <c r="C372" s="72">
        <v>28750</v>
      </c>
      <c r="D372" s="72">
        <v>28750</v>
      </c>
      <c r="E372" s="12">
        <v>29750</v>
      </c>
    </row>
    <row r="373" spans="1:5" ht="15.75" x14ac:dyDescent="0.25">
      <c r="A373" s="7"/>
      <c r="B373" s="64"/>
      <c r="C373" s="71"/>
      <c r="D373" s="71"/>
      <c r="E373" s="84"/>
    </row>
    <row r="374" spans="1:5" ht="15.75" x14ac:dyDescent="0.25">
      <c r="A374" s="65" t="s">
        <v>258</v>
      </c>
      <c r="B374" s="64"/>
      <c r="C374" s="77">
        <f>SUM(C371:C372)</f>
        <v>320062</v>
      </c>
      <c r="D374" s="77">
        <f>SUM(D371:D372)</f>
        <v>320062</v>
      </c>
      <c r="E374" s="77">
        <f>SUM(E371:E372)</f>
        <v>323975.12</v>
      </c>
    </row>
    <row r="375" spans="1:5" ht="15.75" x14ac:dyDescent="0.25">
      <c r="A375" s="7"/>
      <c r="B375" s="64"/>
      <c r="C375" s="71"/>
      <c r="D375" s="71"/>
      <c r="E375" s="84"/>
    </row>
    <row r="376" spans="1:5" ht="15.75" x14ac:dyDescent="0.25">
      <c r="A376" s="7"/>
      <c r="B376" s="64"/>
      <c r="C376" s="71"/>
      <c r="D376" s="71"/>
      <c r="E376" s="84"/>
    </row>
    <row r="377" spans="1:5" ht="15.75" x14ac:dyDescent="0.25">
      <c r="A377" s="7"/>
      <c r="B377" s="6"/>
      <c r="C377" s="71"/>
      <c r="D377" s="71"/>
      <c r="E377" s="84"/>
    </row>
    <row r="378" spans="1:5" ht="15.75" x14ac:dyDescent="0.25">
      <c r="A378" s="83" t="s">
        <v>259</v>
      </c>
      <c r="B378" s="46"/>
      <c r="C378" s="71"/>
      <c r="D378" s="71"/>
      <c r="E378" s="84"/>
    </row>
    <row r="379" spans="1:5" ht="15.75" x14ac:dyDescent="0.25">
      <c r="A379" s="83"/>
      <c r="B379" s="46"/>
      <c r="C379" s="71"/>
      <c r="D379" s="71"/>
      <c r="E379" s="84"/>
    </row>
    <row r="380" spans="1:5" ht="15.75" x14ac:dyDescent="0.25">
      <c r="A380" s="7"/>
      <c r="B380" s="6"/>
      <c r="C380" s="71"/>
      <c r="D380" s="71"/>
      <c r="E380" s="84"/>
    </row>
    <row r="381" spans="1:5" ht="15.75" x14ac:dyDescent="0.25">
      <c r="A381" s="7" t="s">
        <v>150</v>
      </c>
      <c r="B381" s="19" t="s">
        <v>260</v>
      </c>
      <c r="C381" s="95">
        <v>316062</v>
      </c>
      <c r="D381" s="95">
        <v>316062</v>
      </c>
      <c r="E381" s="95">
        <v>321975.12</v>
      </c>
    </row>
    <row r="382" spans="1:5" ht="15.75" x14ac:dyDescent="0.25">
      <c r="A382" s="7"/>
      <c r="B382" s="6"/>
      <c r="C382" s="71"/>
      <c r="D382" s="71"/>
      <c r="E382" s="84"/>
    </row>
    <row r="383" spans="1:5" ht="15.75" x14ac:dyDescent="0.25">
      <c r="A383" s="11" t="s">
        <v>261</v>
      </c>
      <c r="B383" s="47"/>
      <c r="C383" s="72">
        <v>4000</v>
      </c>
      <c r="D383" s="72">
        <v>4000</v>
      </c>
      <c r="E383" s="12">
        <v>2000</v>
      </c>
    </row>
    <row r="384" spans="1:5" ht="15.75" x14ac:dyDescent="0.25">
      <c r="A384" s="48"/>
      <c r="B384" s="49"/>
      <c r="C384" s="71"/>
      <c r="D384" s="71"/>
      <c r="E384" s="84"/>
    </row>
    <row r="385" spans="1:5" ht="15.75" x14ac:dyDescent="0.25">
      <c r="A385" s="63" t="s">
        <v>251</v>
      </c>
      <c r="B385" s="9"/>
      <c r="C385" s="77">
        <f>SUM(C381,C383)</f>
        <v>320062</v>
      </c>
      <c r="D385" s="77">
        <f>SUM(D381,D383)</f>
        <v>320062</v>
      </c>
      <c r="E385" s="77">
        <f>SUM(E381,E383)</f>
        <v>323975.12</v>
      </c>
    </row>
    <row r="386" spans="1:5" ht="15.75" x14ac:dyDescent="0.25">
      <c r="A386" s="7"/>
      <c r="B386" s="6"/>
      <c r="C386" s="1"/>
      <c r="D386" s="84"/>
      <c r="E386" s="84"/>
    </row>
    <row r="389" spans="1:5" ht="15.75" x14ac:dyDescent="0.25">
      <c r="A389" s="96" t="s">
        <v>262</v>
      </c>
      <c r="B389" s="96"/>
      <c r="C389" s="96"/>
      <c r="D389" s="96"/>
      <c r="E389" s="96"/>
    </row>
    <row r="390" spans="1:5" ht="15.75" x14ac:dyDescent="0.25">
      <c r="A390" s="7"/>
      <c r="B390" s="1"/>
      <c r="C390" s="1"/>
      <c r="D390" s="5"/>
      <c r="E390" s="6"/>
    </row>
    <row r="391" spans="1:5" ht="15.75" x14ac:dyDescent="0.25">
      <c r="A391" s="50"/>
      <c r="B391" s="7"/>
      <c r="C391" s="10" t="s">
        <v>263</v>
      </c>
      <c r="D391" s="10" t="s">
        <v>264</v>
      </c>
      <c r="E391" s="10" t="s">
        <v>263</v>
      </c>
    </row>
    <row r="392" spans="1:5" ht="15.75" x14ac:dyDescent="0.25">
      <c r="A392" s="50"/>
      <c r="B392" s="7"/>
      <c r="C392" s="10" t="s">
        <v>265</v>
      </c>
      <c r="D392" s="10" t="s">
        <v>265</v>
      </c>
      <c r="E392" s="10" t="s">
        <v>265</v>
      </c>
    </row>
    <row r="393" spans="1:5" ht="16.5" thickBot="1" x14ac:dyDescent="0.3">
      <c r="A393" s="51" t="s">
        <v>266</v>
      </c>
      <c r="B393" s="52"/>
      <c r="C393" s="53">
        <v>2012</v>
      </c>
      <c r="D393" s="53">
        <v>2012</v>
      </c>
      <c r="E393" s="53">
        <v>2013</v>
      </c>
    </row>
    <row r="394" spans="1:5" ht="15.75" x14ac:dyDescent="0.25">
      <c r="A394" s="24"/>
      <c r="B394" s="1"/>
      <c r="C394" s="1"/>
      <c r="D394" s="84"/>
      <c r="E394" s="84"/>
    </row>
    <row r="395" spans="1:5" ht="15.75" x14ac:dyDescent="0.25">
      <c r="A395" s="54" t="s">
        <v>267</v>
      </c>
      <c r="B395" s="1"/>
      <c r="C395" s="1"/>
      <c r="D395" s="84"/>
      <c r="E395" s="84"/>
    </row>
    <row r="396" spans="1:5" ht="15.75" x14ac:dyDescent="0.25">
      <c r="A396" s="24" t="s">
        <v>268</v>
      </c>
      <c r="B396" s="1"/>
      <c r="C396" s="12">
        <f>SUM(C229)</f>
        <v>543333.03</v>
      </c>
      <c r="D396" s="12">
        <f>SUM(D229)</f>
        <v>565026.62999999989</v>
      </c>
      <c r="E396" s="12">
        <f>SUM(E229)</f>
        <v>546186.23</v>
      </c>
    </row>
    <row r="397" spans="1:5" ht="15.75" x14ac:dyDescent="0.25">
      <c r="A397" s="24" t="s">
        <v>269</v>
      </c>
      <c r="B397" s="1"/>
      <c r="C397" s="38">
        <f>SUM(C277)</f>
        <v>350847.89</v>
      </c>
      <c r="D397" s="38">
        <f>SUM(D277)</f>
        <v>355966.92000000004</v>
      </c>
      <c r="E397" s="38">
        <f>SUM(E277)</f>
        <v>396186.23</v>
      </c>
    </row>
    <row r="398" spans="1:5" ht="15.75" x14ac:dyDescent="0.25">
      <c r="A398" s="24" t="s">
        <v>270</v>
      </c>
      <c r="B398" s="1"/>
      <c r="C398" s="1">
        <f>SUM(C281)</f>
        <v>192485.14</v>
      </c>
      <c r="D398" s="1">
        <f t="shared" ref="D398:E398" si="3">SUM(D281)</f>
        <v>192485.14</v>
      </c>
      <c r="E398" s="1">
        <f t="shared" si="3"/>
        <v>150000</v>
      </c>
    </row>
    <row r="399" spans="1:5" ht="15.75" x14ac:dyDescent="0.25">
      <c r="A399" s="24"/>
      <c r="B399" s="1"/>
      <c r="C399" s="1"/>
      <c r="D399" s="84"/>
      <c r="E399" s="84"/>
    </row>
    <row r="400" spans="1:5" ht="15.75" x14ac:dyDescent="0.25">
      <c r="A400" s="54" t="s">
        <v>271</v>
      </c>
      <c r="B400" s="1"/>
      <c r="C400" s="55">
        <f>SUM(C235)</f>
        <v>295733.89</v>
      </c>
      <c r="D400" s="55">
        <f>SUM(D235)</f>
        <v>295733.89</v>
      </c>
      <c r="E400" s="55">
        <f>SUM(E235)</f>
        <v>338186.23</v>
      </c>
    </row>
    <row r="401" spans="1:5" ht="15.75" x14ac:dyDescent="0.25">
      <c r="A401" s="24"/>
      <c r="B401" s="1"/>
      <c r="C401" s="1"/>
      <c r="D401" s="84"/>
      <c r="E401" s="84"/>
    </row>
    <row r="402" spans="1:5" ht="15.75" x14ac:dyDescent="0.25">
      <c r="A402" s="54"/>
      <c r="B402" s="55"/>
      <c r="C402" s="1"/>
      <c r="D402" s="84"/>
      <c r="E402" s="84"/>
    </row>
    <row r="403" spans="1:5" ht="15.75" x14ac:dyDescent="0.25">
      <c r="A403" s="54" t="s">
        <v>272</v>
      </c>
      <c r="B403" s="1"/>
      <c r="C403" s="1"/>
      <c r="D403" s="84"/>
      <c r="E403" s="84"/>
    </row>
    <row r="404" spans="1:5" ht="15.75" x14ac:dyDescent="0.25">
      <c r="A404" s="24" t="s">
        <v>268</v>
      </c>
      <c r="B404" s="8"/>
      <c r="C404" s="1">
        <f>SUM(C345)</f>
        <v>681586.12</v>
      </c>
      <c r="D404" s="1">
        <f>SUM(D345)</f>
        <v>681586.12</v>
      </c>
      <c r="E404" s="1">
        <f>SUM(E345)</f>
        <v>709801.12</v>
      </c>
    </row>
    <row r="405" spans="1:5" ht="15.75" x14ac:dyDescent="0.25">
      <c r="A405" s="24" t="s">
        <v>269</v>
      </c>
      <c r="B405" s="1"/>
      <c r="C405" s="1">
        <f>SUM(C356)</f>
        <v>666586.12</v>
      </c>
      <c r="D405" s="1">
        <f>SUM(D356)</f>
        <v>666586.12</v>
      </c>
      <c r="E405" s="1">
        <f>SUM(E356)</f>
        <v>694801.12</v>
      </c>
    </row>
    <row r="406" spans="1:5" ht="15.75" x14ac:dyDescent="0.25">
      <c r="A406" s="24" t="s">
        <v>270</v>
      </c>
      <c r="B406" s="1"/>
      <c r="C406" s="1">
        <v>15000</v>
      </c>
      <c r="D406" s="1">
        <v>15000</v>
      </c>
      <c r="E406" s="1">
        <v>15000</v>
      </c>
    </row>
    <row r="407" spans="1:5" ht="15.75" x14ac:dyDescent="0.25">
      <c r="A407" s="24"/>
      <c r="B407" s="1"/>
      <c r="C407" s="1"/>
      <c r="D407" s="84"/>
      <c r="E407" s="84"/>
    </row>
    <row r="408" spans="1:5" ht="15.75" x14ac:dyDescent="0.25">
      <c r="A408" s="54" t="s">
        <v>273</v>
      </c>
      <c r="B408" s="1"/>
      <c r="C408" s="55">
        <f>SUM(C349)</f>
        <v>584185</v>
      </c>
      <c r="D408" s="55">
        <f>SUM(D349)</f>
        <v>584185</v>
      </c>
      <c r="E408" s="55">
        <f>SUM(E349)</f>
        <v>612900</v>
      </c>
    </row>
    <row r="409" spans="1:5" ht="15.75" x14ac:dyDescent="0.25">
      <c r="A409" s="57"/>
      <c r="B409" s="1"/>
      <c r="C409" s="1"/>
      <c r="D409" s="84"/>
      <c r="E409" s="84"/>
    </row>
    <row r="410" spans="1:5" ht="15.75" x14ac:dyDescent="0.25">
      <c r="A410" s="57"/>
      <c r="B410" s="1"/>
      <c r="C410" s="1"/>
      <c r="D410" s="84"/>
      <c r="E410" s="84"/>
    </row>
    <row r="411" spans="1:5" ht="15.75" x14ac:dyDescent="0.25">
      <c r="A411" s="58" t="s">
        <v>274</v>
      </c>
      <c r="B411" s="55"/>
      <c r="C411" s="55">
        <f>SUM(C400,C408)</f>
        <v>879918.89</v>
      </c>
      <c r="D411" s="55">
        <f>SUM(D400,D408)</f>
        <v>879918.89</v>
      </c>
      <c r="E411" s="55">
        <f>SUM(E400,E408)</f>
        <v>951086.23</v>
      </c>
    </row>
    <row r="412" spans="1:5" ht="15.75" x14ac:dyDescent="0.25">
      <c r="A412" s="24"/>
      <c r="B412" s="1"/>
      <c r="C412" s="1"/>
      <c r="D412" s="84"/>
      <c r="E412" s="84"/>
    </row>
    <row r="413" spans="1:5" ht="15.75" x14ac:dyDescent="0.25">
      <c r="A413" s="59" t="s">
        <v>275</v>
      </c>
      <c r="B413" s="60"/>
      <c r="C413" s="78">
        <f>1000*(C411/C417)</f>
        <v>5.2123874636592022</v>
      </c>
      <c r="D413" s="78">
        <f>1000*(D411/D417)</f>
        <v>5.2123874636592022</v>
      </c>
      <c r="E413" s="78">
        <f>1000*(E411/E417)</f>
        <v>5.5674859428749759</v>
      </c>
    </row>
    <row r="414" spans="1:5" ht="15.75" x14ac:dyDescent="0.25">
      <c r="A414" s="59"/>
      <c r="B414" s="60"/>
      <c r="C414" s="56"/>
      <c r="D414" s="56"/>
      <c r="E414" s="66"/>
    </row>
    <row r="415" spans="1:5" ht="15.75" x14ac:dyDescent="0.25">
      <c r="A415" s="59" t="s">
        <v>276</v>
      </c>
      <c r="B415" s="60"/>
      <c r="C415" s="56"/>
      <c r="D415" s="56"/>
      <c r="E415" s="79">
        <f>(E413-D413)/D413</f>
        <v>6.8125879300324932E-2</v>
      </c>
    </row>
    <row r="416" spans="1:5" ht="15.75" x14ac:dyDescent="0.25">
      <c r="A416" s="24"/>
      <c r="B416" s="1"/>
      <c r="C416" s="1"/>
      <c r="D416" s="84"/>
      <c r="E416" s="84"/>
    </row>
    <row r="417" spans="1:5" ht="15.75" x14ac:dyDescent="0.25">
      <c r="A417" s="14" t="s">
        <v>277</v>
      </c>
      <c r="B417" s="12"/>
      <c r="C417" s="12">
        <v>168813024</v>
      </c>
      <c r="D417" s="12">
        <v>168813024</v>
      </c>
      <c r="E417" s="12">
        <v>170828672</v>
      </c>
    </row>
    <row r="418" spans="1:5" ht="15.75" x14ac:dyDescent="0.25">
      <c r="A418" s="24"/>
      <c r="B418" s="1"/>
      <c r="C418" s="1"/>
      <c r="D418" s="84"/>
      <c r="E418" s="84"/>
    </row>
    <row r="419" spans="1:5" ht="15.75" x14ac:dyDescent="0.25">
      <c r="A419" s="24"/>
      <c r="B419" s="1"/>
      <c r="C419" s="1"/>
      <c r="D419" s="84"/>
      <c r="E419" s="84"/>
    </row>
    <row r="420" spans="1:5" ht="15.75" x14ac:dyDescent="0.25">
      <c r="A420" s="54" t="s">
        <v>278</v>
      </c>
      <c r="B420" s="1"/>
      <c r="C420" s="1"/>
      <c r="D420" s="84"/>
      <c r="E420" s="84"/>
    </row>
    <row r="421" spans="1:5" ht="15.75" x14ac:dyDescent="0.25">
      <c r="A421" s="24" t="s">
        <v>268</v>
      </c>
      <c r="B421" s="1"/>
      <c r="C421" s="1">
        <f>SUM(C374)</f>
        <v>320062</v>
      </c>
      <c r="D421" s="1">
        <f>SUM(D374)</f>
        <v>320062</v>
      </c>
      <c r="E421" s="1">
        <f>SUM(E374)</f>
        <v>323975.12</v>
      </c>
    </row>
    <row r="422" spans="1:5" ht="15.75" x14ac:dyDescent="0.25">
      <c r="A422" s="24" t="s">
        <v>269</v>
      </c>
      <c r="B422" s="1"/>
      <c r="C422" s="1">
        <f t="shared" ref="C422:D422" si="4">SUM(C381)</f>
        <v>316062</v>
      </c>
      <c r="D422" s="1">
        <f t="shared" si="4"/>
        <v>316062</v>
      </c>
      <c r="E422" s="1">
        <f>SUM(E381)</f>
        <v>321975.12</v>
      </c>
    </row>
    <row r="423" spans="1:5" ht="15.75" x14ac:dyDescent="0.25">
      <c r="A423" s="24" t="s">
        <v>270</v>
      </c>
      <c r="B423" s="1"/>
      <c r="C423" s="1">
        <v>4000</v>
      </c>
      <c r="D423" s="1">
        <v>4000</v>
      </c>
      <c r="E423" s="1">
        <f>SUM(E383)</f>
        <v>2000</v>
      </c>
    </row>
    <row r="424" spans="1:5" ht="15.75" x14ac:dyDescent="0.25">
      <c r="A424" s="24"/>
      <c r="B424" s="1"/>
      <c r="C424" s="1"/>
      <c r="D424" s="84"/>
      <c r="E424" s="84"/>
    </row>
    <row r="425" spans="1:5" ht="15.75" x14ac:dyDescent="0.25">
      <c r="A425" s="54" t="s">
        <v>273</v>
      </c>
      <c r="B425" s="55"/>
      <c r="C425" s="55">
        <f>SUM(C381)</f>
        <v>316062</v>
      </c>
      <c r="D425" s="55">
        <f>SUM(D381)</f>
        <v>316062</v>
      </c>
      <c r="E425" s="55">
        <f>SUM(E381)</f>
        <v>321975.12</v>
      </c>
    </row>
    <row r="426" spans="1:5" ht="15.75" x14ac:dyDescent="0.25">
      <c r="A426" s="24"/>
      <c r="B426" s="25"/>
      <c r="C426" s="1"/>
      <c r="D426" s="84"/>
      <c r="E426" s="84"/>
    </row>
    <row r="427" spans="1:5" ht="15.75" x14ac:dyDescent="0.25">
      <c r="A427" s="54" t="s">
        <v>275</v>
      </c>
      <c r="B427" s="61"/>
      <c r="C427" s="78">
        <f>1000*(C425/C431)</f>
        <v>1.8136817649161499</v>
      </c>
      <c r="D427" s="78">
        <f>1000*(D425/D431)</f>
        <v>1.8136817649161499</v>
      </c>
      <c r="E427" s="78">
        <f>1000*(E425/E431)</f>
        <v>1.8183329640288552</v>
      </c>
    </row>
    <row r="428" spans="1:5" ht="15.75" x14ac:dyDescent="0.25">
      <c r="A428" s="54"/>
      <c r="B428" s="61"/>
      <c r="C428" s="56"/>
      <c r="D428" s="56"/>
      <c r="E428" s="56"/>
    </row>
    <row r="429" spans="1:5" ht="15.75" x14ac:dyDescent="0.25">
      <c r="A429" s="54" t="s">
        <v>279</v>
      </c>
      <c r="B429" s="61"/>
      <c r="C429" s="56"/>
      <c r="D429" s="56"/>
      <c r="E429" s="79">
        <f>(E427-D427)/D427</f>
        <v>2.5645067413027829E-3</v>
      </c>
    </row>
    <row r="430" spans="1:5" ht="15.75" x14ac:dyDescent="0.25">
      <c r="A430" s="24"/>
      <c r="B430" s="25"/>
      <c r="C430" s="1"/>
      <c r="D430" s="84"/>
      <c r="E430" s="84"/>
    </row>
    <row r="431" spans="1:5" ht="15.75" x14ac:dyDescent="0.25">
      <c r="A431" s="14" t="s">
        <v>277</v>
      </c>
      <c r="B431" s="22"/>
      <c r="C431" s="12">
        <v>174265412</v>
      </c>
      <c r="D431" s="12">
        <v>174265412</v>
      </c>
      <c r="E431" s="12">
        <v>177071596</v>
      </c>
    </row>
    <row r="432" spans="1:5" ht="15.75" x14ac:dyDescent="0.25">
      <c r="A432" s="84"/>
      <c r="B432" s="84"/>
      <c r="C432" s="84"/>
      <c r="D432" s="8"/>
      <c r="E432" s="8"/>
    </row>
  </sheetData>
  <mergeCells count="14">
    <mergeCell ref="A1:B1"/>
    <mergeCell ref="A3:B3"/>
    <mergeCell ref="A97:B97"/>
    <mergeCell ref="A119:B119"/>
    <mergeCell ref="A126:B126"/>
    <mergeCell ref="A288:B288"/>
    <mergeCell ref="A347:B347"/>
    <mergeCell ref="A367:B367"/>
    <mergeCell ref="A389:E389"/>
    <mergeCell ref="A150:B150"/>
    <mergeCell ref="A180:B180"/>
    <mergeCell ref="A203:B203"/>
    <mergeCell ref="A231:B231"/>
    <mergeCell ref="A285:E285"/>
  </mergeCells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Cornell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 Computing</dc:creator>
  <cp:lastModifiedBy>Town Clerk</cp:lastModifiedBy>
  <cp:lastPrinted>2012-09-25T01:32:27Z</cp:lastPrinted>
  <dcterms:created xsi:type="dcterms:W3CDTF">2011-10-14T18:37:22Z</dcterms:created>
  <dcterms:modified xsi:type="dcterms:W3CDTF">2012-11-20T22:02:18Z</dcterms:modified>
</cp:coreProperties>
</file>